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795" windowWidth="20520" windowHeight="3855"/>
  </bookViews>
  <sheets>
    <sheet name="Krycí list" sheetId="1" r:id="rId1"/>
    <sheet name="Rekapitulace" sheetId="2" r:id="rId2"/>
    <sheet name="ZT 200" sheetId="6" r:id="rId3"/>
    <sheet name="410 PS" sheetId="4" r:id="rId4"/>
    <sheet name="700 MaR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\dfgvf" localSheetId="4">[1]Rekapitulace!#REF!</definedName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4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bbvfgbnf">#REF!</definedName>
    <definedName name="bfgb">'[1]100-stav.část'!#REF!</definedName>
    <definedName name="bgbgb">#REF!</definedName>
    <definedName name="bgsdfb" localSheetId="4">[1]Rekapitulace!#REF!</definedName>
    <definedName name="bgsdfb">[1]Rekapitulace!#REF!</definedName>
    <definedName name="bnxn">[1]Rekapitulace!$H$16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gfdj" localSheetId="4">[1]Rekapitulace!#REF!</definedName>
    <definedName name="cgfdj">[1]Rekapitulace!#REF!</definedName>
    <definedName name="cisloobjektu" localSheetId="3">'[1]Krycí list'!$A$4</definedName>
    <definedName name="cisloobjektu" localSheetId="4">'[1]Krycí list'!$A$4</definedName>
    <definedName name="cisloobjektu" localSheetId="2">'[3]Krycí list'!$A$4</definedName>
    <definedName name="cisloobjektu">'Krycí list'!$A$4</definedName>
    <definedName name="cislostavby" localSheetId="3">'[1]Krycí list'!$A$6</definedName>
    <definedName name="cislostavby" localSheetId="4">'[1]Krycí list'!$A$6</definedName>
    <definedName name="cislostavby" localSheetId="2">'[3]Krycí list'!$A$6</definedName>
    <definedName name="cislostavby">'Krycí list'!$A$6</definedName>
    <definedName name="Datum">'Krycí list'!$B$26</definedName>
    <definedName name="dbgdfgb" localSheetId="4">#REF!</definedName>
    <definedName name="dbgdfgb">#REF!</definedName>
    <definedName name="ddddd" localSheetId="4">#REF!</definedName>
    <definedName name="ddddd">#REF!</definedName>
    <definedName name="dfbdfbg">[1]Rekapitulace!#REF!</definedName>
    <definedName name="dfjzd" localSheetId="4">[1]Rekapitulace!#REF!</definedName>
    <definedName name="dfjzd">[1]Rekapitulace!#REF!</definedName>
    <definedName name="dfvgava">#REF!</definedName>
    <definedName name="dgfs">[4]Rekapitulace!$E$30</definedName>
    <definedName name="dgsfdh">'[1]100-stav.část'!#REF!</definedName>
    <definedName name="dhjn">[1]Rekapitulace!#REF!</definedName>
    <definedName name="Dil">Rekapitulace!$A$6</definedName>
    <definedName name="dngf">'[1]100-stav.část'!#REF!</definedName>
    <definedName name="Dodavka" localSheetId="3">[1]Rekapitulace!$G$14</definedName>
    <definedName name="Dodavka" localSheetId="4">[1]Rekapitulace!$G$15</definedName>
    <definedName name="Dodavka" localSheetId="2">[3]Rekapitulace!$G$10</definedName>
    <definedName name="Dodavka">Rekapitulace!$G$10</definedName>
    <definedName name="Dodavka0" localSheetId="3">'410 PS'!#REF!</definedName>
    <definedName name="Dodavka0" localSheetId="4">'700 MaR'!#REF!</definedName>
    <definedName name="Dodavka0" localSheetId="2">'ZT 200'!#REF!</definedName>
    <definedName name="Dodavka0">#REF!</definedName>
    <definedName name="drgs" localSheetId="4">'[1]100-stav.část'!#REF!</definedName>
    <definedName name="drgs">'[1]100-stav.část'!#REF!</definedName>
    <definedName name="dsf" localSheetId="4">#REF!</definedName>
    <definedName name="dsf">#REF!</definedName>
    <definedName name="dvbadfv">[1]Rekapitulace!#REF!</definedName>
    <definedName name="ergaerta">'[1]100-stav.část'!#REF!</definedName>
    <definedName name="ertf">#REF!</definedName>
    <definedName name="fb">[1]Rekapitulace!$E$13</definedName>
    <definedName name="fbgd" localSheetId="4">#REF!</definedName>
    <definedName name="fbgd">#REF!</definedName>
    <definedName name="fbhgf">'[5]Krycí list'!$A$6</definedName>
    <definedName name="fd" localSheetId="4">#REF!</definedName>
    <definedName name="fd">#REF!</definedName>
    <definedName name="fda\b" localSheetId="4">#REF!</definedName>
    <definedName name="fda\b">#REF!</definedName>
    <definedName name="fdf">#REF!</definedName>
    <definedName name="fdfghfh">'[1]100-stav.část'!#REF!</definedName>
    <definedName name="fdgd" localSheetId="4">#REF!</definedName>
    <definedName name="fdgd">#REF!</definedName>
    <definedName name="fdgdf" localSheetId="4">#REF!</definedName>
    <definedName name="fdgdf">#REF!</definedName>
    <definedName name="fdgfh">'[4]100 stavební'!#REF!</definedName>
    <definedName name="fdggsfh">'[1]100-stav.část'!#REF!</definedName>
    <definedName name="fdghsf">[1]Rekapitulace!#REF!</definedName>
    <definedName name="fdgjd" localSheetId="4">'[1]100-stav.část'!#REF!</definedName>
    <definedName name="fdgjd">'[1]100-stav.část'!#REF!</definedName>
    <definedName name="ferger">[4]Rekapitulace!$G$30</definedName>
    <definedName name="fff" localSheetId="4">#REF!</definedName>
    <definedName name="fff">#REF!</definedName>
    <definedName name="fg" localSheetId="4">#REF!</definedName>
    <definedName name="fg">#REF!</definedName>
    <definedName name="fga">#REF!</definedName>
    <definedName name="fgb">[1]Rekapitulace!#REF!</definedName>
    <definedName name="fgbfg">[1]Rekapitulace!#REF!</definedName>
    <definedName name="fgdb">[1]Rekapitulace!$I$13</definedName>
    <definedName name="fgdfs">'[4]Krycí list'!$A$4</definedName>
    <definedName name="fge">#REF!</definedName>
    <definedName name="fgeg">'[1]100-stav.část'!#REF!</definedName>
    <definedName name="fgegfa">#REF!</definedName>
    <definedName name="fgfg">'[1]100-stav.část'!#REF!</definedName>
    <definedName name="fgfga">'[5]Krycí list'!$G$7</definedName>
    <definedName name="fgfgdysf">[5]Rekapitulace!#REF!</definedName>
    <definedName name="fgfgf">[5]Rekapitulace!#REF!</definedName>
    <definedName name="fgfrgt">[1]Rekapitulace!#REF!</definedName>
    <definedName name="fggdf">'[1]100-stav.část'!#REF!</definedName>
    <definedName name="fghfg">#REF!</definedName>
    <definedName name="fghgf">#REF!</definedName>
    <definedName name="fghmjr">[1]Rekapitulace!#REF!</definedName>
    <definedName name="fghsfgh">#REF!</definedName>
    <definedName name="fgreg">[2]Rekapitulace!$F$29</definedName>
    <definedName name="fhf">[1]Rekapitulace!#REF!</definedName>
    <definedName name="fhjmrjm">[1]Rekapitulace!#REF!</definedName>
    <definedName name="fsghsfghb">#REF!</definedName>
    <definedName name="fshsh">[1]Rekapitulace!#REF!</definedName>
    <definedName name="fvb">[1]Rekapitulace!$G$13</definedName>
    <definedName name="FVGFVG">[2]Rekapitulace!#REF!</definedName>
    <definedName name="fydb" localSheetId="4">#REF!</definedName>
    <definedName name="fydb">#REF!</definedName>
    <definedName name="gaa">[2]Rekapitulace!$E$29</definedName>
    <definedName name="gabgadg">'[2]100 stavební'!#REF!</definedName>
    <definedName name="gabgha">'[2]100 stavební'!#REF!</definedName>
    <definedName name="gahba">'[2]100 stavební'!#REF!</definedName>
    <definedName name="gb">[1]Rekapitulace!#REF!</definedName>
    <definedName name="gbfgfbn">'[1]Krycí list'!$G$7</definedName>
    <definedName name="gbhgsh">'[1]100-stav.část'!#REF!</definedName>
    <definedName name="gbxngn">'[1]100-stav.část'!#REF!</definedName>
    <definedName name="gdsfh">'[1]100-stav.část'!#REF!</definedName>
    <definedName name="gea">#REF!</definedName>
    <definedName name="gefga">#REF!</definedName>
    <definedName name="ger">#REF!</definedName>
    <definedName name="gfdsgsf">[4]Rekapitulace!$I$30</definedName>
    <definedName name="gfeg">#REF!</definedName>
    <definedName name="gffgfd">[5]Rekapitulace!#REF!</definedName>
    <definedName name="gfg">#REF!</definedName>
    <definedName name="gfgda">'[1]100-stav.část'!#REF!</definedName>
    <definedName name="gfgf">'[2]Krycí list'!$G$7</definedName>
    <definedName name="gfgfag">[5]Rekapitulace!$F$16</definedName>
    <definedName name="gfgter">[1]Rekapitulace!#REF!</definedName>
    <definedName name="gfhbgh">[5]Rekapitulace!$G$16</definedName>
    <definedName name="gfhfg">'[1]100-stav.část'!#REF!</definedName>
    <definedName name="gfhfh">[4]Rekapitulace!$H$35</definedName>
    <definedName name="gfhfs">[4]Rekapitulace!#REF!</definedName>
    <definedName name="gfhgffhb" localSheetId="4">#REF!</definedName>
    <definedName name="gfhgffhb">#REF!</definedName>
    <definedName name="gfhgfh">[4]Rekapitulace!#REF!</definedName>
    <definedName name="gfhghsh">#REF!</definedName>
    <definedName name="gfhgs">'[5]100 stavební'!#REF!</definedName>
    <definedName name="gfhgsfh">[5]Rekapitulace!$I$16</definedName>
    <definedName name="gfhsfh">#REF!</definedName>
    <definedName name="gfhsg">#REF!</definedName>
    <definedName name="gfhsh">'[5]Krycí list'!$C$6</definedName>
    <definedName name="gfnhdfg">[1]Rekapitulace!#REF!</definedName>
    <definedName name="GFRFGVASDVF">[2]Rekapitulace!#REF!</definedName>
    <definedName name="gfsdf">[4]Rekapitulace!$H$30</definedName>
    <definedName name="gfshs">'[4]100 stavební'!#REF!</definedName>
    <definedName name="ggfg">'[5]100 stavební'!#REF!</definedName>
    <definedName name="ggg">'[4]Krycí list'!$A$6</definedName>
    <definedName name="gghsgfh">'[1]100-stav.část'!#REF!</definedName>
    <definedName name="ggsdfgs">'[5]100 stavební'!#REF!</definedName>
    <definedName name="ggtgh" localSheetId="4">#REF!</definedName>
    <definedName name="ggtgh">#REF!</definedName>
    <definedName name="ghabh">[1]Rekapitulace!#REF!</definedName>
    <definedName name="ghagha">'[1]100-stav.část'!#REF!</definedName>
    <definedName name="ghdfg">'[1]100-stav.část'!#REF!</definedName>
    <definedName name="ghfgfxhjgf" localSheetId="4">[1]Rekapitulace!#REF!</definedName>
    <definedName name="ghfgfxhjgf">[1]Rekapitulace!#REF!</definedName>
    <definedName name="ghfghdfs">[4]Rekapitulace!$F$30</definedName>
    <definedName name="ghfghfb">#REF!</definedName>
    <definedName name="ghfghg">'[4]Krycí list'!$G$7</definedName>
    <definedName name="ghfh">'[1]100-stav.část'!#REF!</definedName>
    <definedName name="ghfhfg">'[5]100 stavební'!#REF!</definedName>
    <definedName name="ghfhsgf">[4]Rekapitulace!#REF!</definedName>
    <definedName name="ghfshb">'[1]100-stav.část'!#REF!</definedName>
    <definedName name="ghgf">'[4]Krycí list'!$C$4</definedName>
    <definedName name="ghgfh">'[4]100 stavební'!#REF!</definedName>
    <definedName name="ghgfhfgh">'[4]100 stavební'!#REF!</definedName>
    <definedName name="ghgfhsf">[4]Rekapitulace!#REF!</definedName>
    <definedName name="ghggfh">'[1]100-stav.část'!#REF!</definedName>
    <definedName name="ghghgfh">'[4]Krycí list'!$C$6</definedName>
    <definedName name="ghh" localSheetId="4">#REF!</definedName>
    <definedName name="ghh">#REF!</definedName>
    <definedName name="ghhasg">[2]Rekapitulace!$I$29</definedName>
    <definedName name="ghn">[1]Rekapitulace!#REF!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4">'[1]100-stav.část'!#REF!</definedName>
    <definedName name="gjtj">'[1]100-stav.část'!#REF!</definedName>
    <definedName name="gsdfbs" localSheetId="4">[1]Rekapitulace!#REF!</definedName>
    <definedName name="gsdfbs">[1]Rekapitulace!#REF!</definedName>
    <definedName name="gsdfgsfd">'[1]100-stav.část'!#REF!</definedName>
    <definedName name="gsfn">'[1]100-stav.část'!#REF!</definedName>
    <definedName name="gsgs">'[5]Krycí list'!$C$4</definedName>
    <definedName name="gshs">'[1]100-stav.část'!#REF!</definedName>
    <definedName name="GVFVA">[2]Rekapitulace!#REF!</definedName>
    <definedName name="gvfvg">'[2]Krycí list'!$C$6</definedName>
    <definedName name="gvfvgfa">[2]Rekapitulace!$H$36</definedName>
    <definedName name="hbfgh" localSheetId="4">#REF!</definedName>
    <definedName name="hbfgh">#REF!</definedName>
    <definedName name="hbgfn" localSheetId="4">'[1]100-stav.část'!#REF!</definedName>
    <definedName name="hbgfn">'[1]100-stav.část'!#REF!</definedName>
    <definedName name="hbgsnhb">'[1]100-stav.část'!#REF!</definedName>
    <definedName name="hdgnj">'[1]Krycí list'!$A$6</definedName>
    <definedName name="hdnh">'[1]100-stav.část'!#REF!</definedName>
    <definedName name="hfg">'[5]Krycí list'!$A$4</definedName>
    <definedName name="hg">'[2]Krycí list'!$A$6</definedName>
    <definedName name="hggj">[1]Rekapitulace!#REF!</definedName>
    <definedName name="hgh">'[5]100 stavební'!#REF!</definedName>
    <definedName name="hgshs">'[1]100-stav.část'!#REF!</definedName>
    <definedName name="hgth">[1]Rekapitulace!#REF!</definedName>
    <definedName name="hhnf">'[1]100-stav.část'!#REF!</definedName>
    <definedName name="hhsh">[1]Rekapitulace!$I$16</definedName>
    <definedName name="hhsjnh">'[1]100-stav.část'!#REF!</definedName>
    <definedName name="hjmg" localSheetId="4">'[1]100-stav.část'!#REF!</definedName>
    <definedName name="hjmg">'[1]100-stav.část'!#REF!</definedName>
    <definedName name="hndj">'[1]100-stav.část'!#REF!</definedName>
    <definedName name="hnhj">'[1]Krycí list'!$A$4</definedName>
    <definedName name="hrhr">[1]Rekapitulace!$H$15</definedName>
    <definedName name="hrhwr">'[1]100-stav.část'!#REF!</definedName>
    <definedName name="hs">'[2]100 stavební'!#REF!</definedName>
    <definedName name="hsdf">'[1]100-stav.část'!#REF!</definedName>
    <definedName name="hsfgh">#REF!</definedName>
    <definedName name="hsghbs">[5]Rekapitulace!$E$16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3">[1]Rekapitulace!$E$14</definedName>
    <definedName name="HSV" localSheetId="4">[1]Rekapitulace!$E$15</definedName>
    <definedName name="HSV" localSheetId="2">[3]Rekapitulace!$E$10</definedName>
    <definedName name="HSV">Rekapitulace!$E$10</definedName>
    <definedName name="HSV0" localSheetId="3">'410 PS'!#REF!</definedName>
    <definedName name="HSV0" localSheetId="4">'700 MaR'!#REF!</definedName>
    <definedName name="HSV0" localSheetId="2">'ZT 200'!#REF!</definedName>
    <definedName name="HSV0">#REF!</definedName>
    <definedName name="htghbgt">[2]Rekapitulace!$H$29</definedName>
    <definedName name="hwerwh">[1]Rekapitulace!$H$20</definedName>
    <definedName name="hwrh">[1]Rekapitulace!$F$15</definedName>
    <definedName name="hwzh" localSheetId="4">[1]Rekapitulace!#REF!</definedName>
    <definedName name="hwzh">[1]Rekapitulace!#REF!</definedName>
    <definedName name="HZS" localSheetId="3">[1]Rekapitulace!$I$14</definedName>
    <definedName name="HZS" localSheetId="4">[1]Rekapitulace!$I$15</definedName>
    <definedName name="HZS" localSheetId="2">[3]Rekapitulace!$I$10</definedName>
    <definedName name="HZS">Rekapitulace!$I$10</definedName>
    <definedName name="HZS0" localSheetId="3">'410 PS'!#REF!</definedName>
    <definedName name="HZS0" localSheetId="4">'700 MaR'!#REF!</definedName>
    <definedName name="HZS0" localSheetId="2">'ZT 200'!#REF!</definedName>
    <definedName name="HZS0">#REF!</definedName>
    <definedName name="hzt">[1]Rekapitulace!#REF!</definedName>
    <definedName name="jhdn">[2]Rekapitulace!$G$29</definedName>
    <definedName name="jhlgf" localSheetId="4">'[1]100-stav.část'!#REF!</definedName>
    <definedName name="jhlgf">'[1]100-stav.část'!#REF!</definedName>
    <definedName name="JKSO">'Krycí list'!$F$4</definedName>
    <definedName name="jků" localSheetId="4">'[1]100-stav.část'!#REF!</definedName>
    <definedName name="jků">'[1]100-stav.část'!#REF!</definedName>
    <definedName name="kjhlk" localSheetId="4">[1]Rekapitulace!#REF!</definedName>
    <definedName name="kjhlk">[1]Rekapitulace!#REF!</definedName>
    <definedName name="kkkl" localSheetId="4">'[1]100-stav.část'!#REF!</definedName>
    <definedName name="kkkl">'[1]100-stav.část'!#REF!</definedName>
    <definedName name="klj" localSheetId="4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4">'[1]100-stav.část'!#REF!</definedName>
    <definedName name="mlů">'[1]100-stav.část'!#REF!</definedName>
    <definedName name="Mont" localSheetId="3">[1]Rekapitulace!$H$14</definedName>
    <definedName name="Mont" localSheetId="4">[1]Rekapitulace!$H$15</definedName>
    <definedName name="Mont" localSheetId="2">[3]Rekapitulace!$H$10</definedName>
    <definedName name="Mont">Rekapitulace!$H$10</definedName>
    <definedName name="Montaz0" localSheetId="3">'410 PS'!#REF!</definedName>
    <definedName name="Montaz0" localSheetId="4">'700 MaR'!#REF!</definedName>
    <definedName name="Montaz0" localSheetId="2">'ZT 200'!#REF!</definedName>
    <definedName name="Montaz0">#REF!</definedName>
    <definedName name="mrfm">[1]Rekapitulace!#REF!</definedName>
    <definedName name="mrm">[1]Rekapitulace!#REF!</definedName>
    <definedName name="NazevDilu">Rekapitulace!$B$6</definedName>
    <definedName name="nazevobjektu" localSheetId="3">'[1]Krycí list'!$C$4</definedName>
    <definedName name="nazevobjektu" localSheetId="4">'[1]Krycí list'!$C$4</definedName>
    <definedName name="nazevobjektu" localSheetId="2">'[3]Krycí list'!$C$4</definedName>
    <definedName name="nazevobjektu">'Krycí list'!$C$4</definedName>
    <definedName name="nazevstavby" localSheetId="3">'[1]Krycí list'!$C$6</definedName>
    <definedName name="nazevstavby" localSheetId="4">'[1]Krycí list'!$C$6</definedName>
    <definedName name="nazevstavby" localSheetId="2">'[3]Krycí list'!$C$6</definedName>
    <definedName name="nazevstavby">'Krycí list'!$C$6</definedName>
    <definedName name="_xlnm.Print_Titles" localSheetId="3">'410 PS'!$1:$6</definedName>
    <definedName name="_xlnm.Print_Titles" localSheetId="4">'700 MaR'!$1:$6</definedName>
    <definedName name="_xlnm.Print_Titles" localSheetId="1">Rekapitulace!$1:$6</definedName>
    <definedName name="_xlnm.Print_Titles" localSheetId="2">'ZT 200'!$1:$6</definedName>
    <definedName name="nh">[1]Rekapitulace!$G$16</definedName>
    <definedName name="nn">'[1]100-stav.část'!#REF!</definedName>
    <definedName name="nxbn">[1]Rekapitulace!$F$16</definedName>
    <definedName name="Objednatel">'Krycí list'!$C$8</definedName>
    <definedName name="_xlnm.Print_Area" localSheetId="3">'410 PS'!$A$1:$G$42</definedName>
    <definedName name="_xlnm.Print_Area" localSheetId="4">'700 MaR'!$A$1:$G$62</definedName>
    <definedName name="_xlnm.Print_Area" localSheetId="0">'Krycí list'!$A$1:$G$45</definedName>
    <definedName name="_xlnm.Print_Area" localSheetId="1">Rekapitulace!$A$1:$I$16</definedName>
    <definedName name="_xlnm.Print_Area" localSheetId="2">'ZT 200'!$A$1:$G$42</definedName>
    <definedName name="PocetMJ" localSheetId="3">'[1]Krycí list'!$G$7</definedName>
    <definedName name="PocetMJ" localSheetId="4">'[1]Krycí list'!$G$7</definedName>
    <definedName name="PocetMJ" localSheetId="2">'[3]Krycí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[1]Rekapitulace!$F$14</definedName>
    <definedName name="PSV" localSheetId="4">[1]Rekapitulace!$F$15</definedName>
    <definedName name="PSV" localSheetId="2">[3]Rekapitulace!$F$10</definedName>
    <definedName name="PSV">Rekapitulace!$F$10</definedName>
    <definedName name="PSV0" localSheetId="3">'410 PS'!#REF!</definedName>
    <definedName name="PSV0" localSheetId="4">'700 MaR'!#REF!</definedName>
    <definedName name="PSV0" localSheetId="2">'ZT 200'!#REF!</definedName>
    <definedName name="PSV0">#REF!</definedName>
    <definedName name="qafdq" localSheetId="4">#REF!</definedName>
    <definedName name="qafdq">#REF!</definedName>
    <definedName name="qdeq" localSheetId="4">#REF!</definedName>
    <definedName name="qdeq">#REF!</definedName>
    <definedName name="qedfq" localSheetId="4">#REF!</definedName>
    <definedName name="qedfq">#REF!</definedName>
    <definedName name="rge" localSheetId="4">#REF!</definedName>
    <definedName name="rge">#REF!</definedName>
    <definedName name="rgreg">'[4]100 stavební'!#REF!</definedName>
    <definedName name="rgregt">'[1]100-stav.část'!#REF!</definedName>
    <definedName name="rhrh">'[1]100-stav.část'!#REF!</definedName>
    <definedName name="rj">'[1]100-stav.část'!#REF!</definedName>
    <definedName name="sfs">[1]Rekapitulace!$G$15</definedName>
    <definedName name="sg">'[1]100-stav.část'!#REF!</definedName>
    <definedName name="sgdsg">'[1]100-stav.část'!#REF!</definedName>
    <definedName name="sgghsh">'[1]100-stav.část'!#REF!</definedName>
    <definedName name="sghgsh">[5]Rekapitulace!$H$16</definedName>
    <definedName name="sghs">'[5]100 stavební'!#REF!</definedName>
    <definedName name="sgsh">'[1]100-stav.část'!#REF!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3">'410 PS'!$G$6</definedName>
    <definedName name="SloupecCC" localSheetId="4">'700 MaR'!$G$6</definedName>
    <definedName name="SloupecCC" localSheetId="2">'ZT 200'!$G$6</definedName>
    <definedName name="SloupecCC">#REF!</definedName>
    <definedName name="SloupecCisloPol" localSheetId="3">'410 PS'!$B$6</definedName>
    <definedName name="SloupecCisloPol" localSheetId="4">'700 MaR'!$B$6</definedName>
    <definedName name="SloupecCisloPol" localSheetId="2">'ZT 200'!$B$6</definedName>
    <definedName name="SloupecCisloPol">#REF!</definedName>
    <definedName name="SloupecJC" localSheetId="3">'410 PS'!$F$6</definedName>
    <definedName name="SloupecJC" localSheetId="4">'700 MaR'!$F$6</definedName>
    <definedName name="SloupecJC" localSheetId="2">'ZT 200'!$F$6</definedName>
    <definedName name="SloupecJC">#REF!</definedName>
    <definedName name="SloupecMJ" localSheetId="3">'410 PS'!$D$6</definedName>
    <definedName name="SloupecMJ" localSheetId="4">'700 MaR'!$D$6</definedName>
    <definedName name="SloupecMJ" localSheetId="2">'ZT 200'!$D$6</definedName>
    <definedName name="SloupecMJ">#REF!</definedName>
    <definedName name="SloupecMnozstvi" localSheetId="3">'410 PS'!$E$6</definedName>
    <definedName name="SloupecMnozstvi" localSheetId="4">'700 MaR'!$E$6</definedName>
    <definedName name="SloupecMnozstvi" localSheetId="2">'ZT 200'!$E$6</definedName>
    <definedName name="SloupecMnozstvi">#REF!</definedName>
    <definedName name="SloupecNazPol" localSheetId="3">'410 PS'!$C$6</definedName>
    <definedName name="SloupecNazPol" localSheetId="4">'700 MaR'!$C$6</definedName>
    <definedName name="SloupecNazPol" localSheetId="2">'ZT 200'!$C$6</definedName>
    <definedName name="SloupecNazPol">#REF!</definedName>
    <definedName name="SloupecPC" localSheetId="3">'410 PS'!$A$6</definedName>
    <definedName name="SloupecPC" localSheetId="4">'700 MaR'!$A$6</definedName>
    <definedName name="SloupecPC" localSheetId="2">'ZT 200'!$A$6</definedName>
    <definedName name="SloupecPC">#REF!</definedName>
    <definedName name="solver_lin" localSheetId="3" hidden="1">0</definedName>
    <definedName name="solver_lin" localSheetId="4" hidden="1">0</definedName>
    <definedName name="solver_lin" localSheetId="2" hidden="1">0</definedName>
    <definedName name="solver_num" localSheetId="3" hidden="1">0</definedName>
    <definedName name="solver_num" localSheetId="4" hidden="1">0</definedName>
    <definedName name="solver_num" localSheetId="2" hidden="1">0</definedName>
    <definedName name="solver_opt" localSheetId="3" hidden="1">'410 PS'!#REF!</definedName>
    <definedName name="solver_opt" localSheetId="4" hidden="1">'700 MaR'!#REF!</definedName>
    <definedName name="solver_opt" localSheetId="2" hidden="1">'ZT 200'!#REF!</definedName>
    <definedName name="solver_typ" localSheetId="3" hidden="1">1</definedName>
    <definedName name="solver_typ" localSheetId="4" hidden="1">1</definedName>
    <definedName name="solver_typ" localSheetId="2" hidden="1">1</definedName>
    <definedName name="solver_val" localSheetId="3" hidden="1">0</definedName>
    <definedName name="solver_val" localSheetId="4" hidden="1">0</definedName>
    <definedName name="solver_val" localSheetId="2" hidden="1">0</definedName>
    <definedName name="tggt">#REF!</definedName>
    <definedName name="tghrh">[1]Rekapitulace!$E$15</definedName>
    <definedName name="thje">'[1]100-stav.část'!#REF!</definedName>
    <definedName name="trhw" localSheetId="4">[1]Rekapitulace!#REF!</definedName>
    <definedName name="trhw">[1]Rekapitulace!#REF!</definedName>
    <definedName name="Typ" localSheetId="3">'410 PS'!#REF!</definedName>
    <definedName name="Typ" localSheetId="4">'700 MaR'!#REF!</definedName>
    <definedName name="Typ" localSheetId="2">'ZT 200'!#REF!</definedName>
    <definedName name="Typ">#REF!</definedName>
    <definedName name="utt" localSheetId="4">#REF!</definedName>
    <definedName name="utt">#REF!</definedName>
    <definedName name="vadvdf">[1]Rekapitulace!#REF!</definedName>
    <definedName name="vadvfb">[1]Rekapitulace!#REF!</definedName>
    <definedName name="vgfvbf">'[2]100 stavební'!#REF!</definedName>
    <definedName name="vgfvgf">'[2]100 stavební'!#REF!</definedName>
    <definedName name="VRN" localSheetId="3">[1]Rekapitulace!$H$21</definedName>
    <definedName name="VRN" localSheetId="4">[1]Rekapitulace!#REF!</definedName>
    <definedName name="VRN" localSheetId="2">[3]Rekapitulace!$H$16</definedName>
    <definedName name="VRN">Rekapitulace!$H$15</definedName>
    <definedName name="VRNKc" localSheetId="3">[1]Rekapitulace!#REF!</definedName>
    <definedName name="VRNKc" localSheetId="4">[1]Rekapitulace!#REF!</definedName>
    <definedName name="VRNKc">Rekapitulace!#REF!</definedName>
    <definedName name="VRNnazev" localSheetId="3">[1]Rekapitulace!#REF!</definedName>
    <definedName name="VRNnazev" localSheetId="4">[1]Rekapitulace!#REF!</definedName>
    <definedName name="VRNnazev">Rekapitulace!#REF!</definedName>
    <definedName name="VRNproc" localSheetId="3">[1]Rekapitulace!#REF!</definedName>
    <definedName name="VRNproc" localSheetId="4">[1]Rekapitulace!#REF!</definedName>
    <definedName name="VRNproc">Rekapitulace!#REF!</definedName>
    <definedName name="VRNzakl" localSheetId="3">[1]Rekapitulace!#REF!</definedName>
    <definedName name="VRNzakl" localSheetId="4">[1]Rekapitulace!#REF!</definedName>
    <definedName name="VRNzakl">Rekapitulace!#REF!</definedName>
    <definedName name="vsdf" localSheetId="4">#REF!</definedName>
    <definedName name="vsdf">#REF!</definedName>
    <definedName name="wh">[1]Rekapitulace!#REF!</definedName>
    <definedName name="whrth">[1]Rekapitulace!#REF!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 localSheetId="4">#REF!</definedName>
    <definedName name="ybg">#REF!</definedName>
    <definedName name="ybgbfg">#REF!</definedName>
    <definedName name="ycayv">#REF!</definedName>
    <definedName name="yfdg">[1]Rekapitulace!$H$13</definedName>
    <definedName name="yfgfg">[5]Rekapitulace!#REF!</definedName>
    <definedName name="Zakazka">'Krycí list'!$G$9</definedName>
    <definedName name="Zaklad22">'Krycí list'!$F$32</definedName>
    <definedName name="Zaklad5">'Krycí list'!$F$30</definedName>
    <definedName name="zhej" localSheetId="4">#REF!</definedName>
    <definedName name="zhej">#REF!</definedName>
    <definedName name="Zhotovitel">'Krycí list'!$E$11</definedName>
    <definedName name="ztrhew" localSheetId="4">#REF!</definedName>
    <definedName name="ztrhew">#REF!</definedName>
  </definedNames>
  <calcPr calcId="145621"/>
</workbook>
</file>

<file path=xl/calcChain.xml><?xml version="1.0" encoding="utf-8"?>
<calcChain xmlns="http://schemas.openxmlformats.org/spreadsheetml/2006/main">
  <c r="F3" i="6" l="1"/>
  <c r="G8" i="6"/>
  <c r="BA8" i="6"/>
  <c r="BB8" i="6"/>
  <c r="BC8" i="6"/>
  <c r="BD8" i="6"/>
  <c r="BE8" i="6"/>
  <c r="G9" i="6"/>
  <c r="BA9" i="6"/>
  <c r="BB9" i="6"/>
  <c r="BC9" i="6"/>
  <c r="BD9" i="6"/>
  <c r="BE9" i="6"/>
  <c r="G10" i="6"/>
  <c r="BA10" i="6"/>
  <c r="BB10" i="6"/>
  <c r="BC10" i="6"/>
  <c r="BD10" i="6"/>
  <c r="BE10" i="6"/>
  <c r="G11" i="6"/>
  <c r="G12" i="6" s="1"/>
  <c r="BA11" i="6"/>
  <c r="BB11" i="6"/>
  <c r="BC11" i="6"/>
  <c r="BD11" i="6"/>
  <c r="BE11" i="6"/>
  <c r="C12" i="6"/>
  <c r="BA12" i="6"/>
  <c r="BB12" i="6"/>
  <c r="BC12" i="6"/>
  <c r="BD12" i="6"/>
  <c r="BE12" i="6"/>
  <c r="G14" i="6"/>
  <c r="BA14" i="6"/>
  <c r="BB14" i="6"/>
  <c r="BC14" i="6"/>
  <c r="BD14" i="6"/>
  <c r="BE14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A19" i="6"/>
  <c r="BB19" i="6"/>
  <c r="BC19" i="6"/>
  <c r="BD19" i="6"/>
  <c r="BE19" i="6"/>
  <c r="G20" i="6"/>
  <c r="BA20" i="6"/>
  <c r="BB20" i="6"/>
  <c r="BC20" i="6"/>
  <c r="BD20" i="6"/>
  <c r="BE20" i="6"/>
  <c r="G21" i="6"/>
  <c r="BA21" i="6"/>
  <c r="BB21" i="6"/>
  <c r="BC21" i="6"/>
  <c r="BD21" i="6"/>
  <c r="BE21" i="6"/>
  <c r="G22" i="6"/>
  <c r="BA22" i="6"/>
  <c r="BB22" i="6"/>
  <c r="BC22" i="6"/>
  <c r="BD22" i="6"/>
  <c r="BE22" i="6"/>
  <c r="G23" i="6"/>
  <c r="BA23" i="6"/>
  <c r="BB23" i="6"/>
  <c r="BC23" i="6"/>
  <c r="BD23" i="6"/>
  <c r="BE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D26" i="6"/>
  <c r="BE26" i="6"/>
  <c r="G27" i="6"/>
  <c r="BA27" i="6"/>
  <c r="BB27" i="6"/>
  <c r="BC27" i="6"/>
  <c r="BD27" i="6"/>
  <c r="BE27" i="6"/>
  <c r="G28" i="6"/>
  <c r="BA28" i="6"/>
  <c r="BB28" i="6"/>
  <c r="BC28" i="6"/>
  <c r="BD28" i="6"/>
  <c r="BE28" i="6"/>
  <c r="G29" i="6"/>
  <c r="BA29" i="6"/>
  <c r="BB29" i="6"/>
  <c r="BC29" i="6"/>
  <c r="BD29" i="6"/>
  <c r="BE29" i="6"/>
  <c r="G30" i="6"/>
  <c r="BA30" i="6"/>
  <c r="BB30" i="6"/>
  <c r="BC30" i="6"/>
  <c r="BD30" i="6"/>
  <c r="BE30" i="6"/>
  <c r="G31" i="6"/>
  <c r="BA31" i="6"/>
  <c r="BB31" i="6"/>
  <c r="BC31" i="6"/>
  <c r="BD31" i="6"/>
  <c r="BE31" i="6"/>
  <c r="G32" i="6"/>
  <c r="BA32" i="6"/>
  <c r="BB32" i="6"/>
  <c r="BC32" i="6"/>
  <c r="BD32" i="6"/>
  <c r="BE32" i="6"/>
  <c r="G33" i="6"/>
  <c r="BA33" i="6"/>
  <c r="BB33" i="6"/>
  <c r="BC33" i="6"/>
  <c r="BD33" i="6"/>
  <c r="BE33" i="6"/>
  <c r="G34" i="6"/>
  <c r="G36" i="6" s="1"/>
  <c r="BA34" i="6"/>
  <c r="BB34" i="6"/>
  <c r="BC34" i="6"/>
  <c r="BD34" i="6"/>
  <c r="BE34" i="6"/>
  <c r="G35" i="6"/>
  <c r="BA35" i="6"/>
  <c r="BA36" i="6" s="1"/>
  <c r="BB35" i="6"/>
  <c r="BC35" i="6"/>
  <c r="BD35" i="6"/>
  <c r="BE35" i="6"/>
  <c r="C36" i="6"/>
  <c r="BB36" i="6"/>
  <c r="BC36" i="6"/>
  <c r="BD36" i="6"/>
  <c r="BE36" i="6"/>
  <c r="G38" i="6"/>
  <c r="G39" i="6" s="1"/>
  <c r="BA38" i="6"/>
  <c r="BB38" i="6"/>
  <c r="BB39" i="6" s="1"/>
  <c r="BC38" i="6"/>
  <c r="BD38" i="6"/>
  <c r="BD39" i="6" s="1"/>
  <c r="BE38" i="6"/>
  <c r="C39" i="6"/>
  <c r="BA39" i="6"/>
  <c r="BC39" i="6"/>
  <c r="BE39" i="6"/>
  <c r="G41" i="6" l="1"/>
  <c r="F7" i="2" s="1"/>
  <c r="G50" i="5"/>
  <c r="G30" i="5"/>
  <c r="C3" i="5"/>
  <c r="F3" i="5"/>
  <c r="G8" i="5"/>
  <c r="BA8" i="5" s="1"/>
  <c r="BB8" i="5"/>
  <c r="BC8" i="5"/>
  <c r="BC10" i="5" s="1"/>
  <c r="BD8" i="5"/>
  <c r="BE8" i="5"/>
  <c r="BE10" i="5" s="1"/>
  <c r="G9" i="5"/>
  <c r="BA9" i="5" s="1"/>
  <c r="BB9" i="5"/>
  <c r="BB10" i="5" s="1"/>
  <c r="BC9" i="5"/>
  <c r="BD9" i="5"/>
  <c r="BD10" i="5" s="1"/>
  <c r="BE9" i="5"/>
  <c r="G10" i="5"/>
  <c r="G11" i="5"/>
  <c r="G12" i="5"/>
  <c r="BA12" i="5" s="1"/>
  <c r="BB12" i="5"/>
  <c r="BC12" i="5"/>
  <c r="BD12" i="5"/>
  <c r="BE12" i="5"/>
  <c r="G13" i="5"/>
  <c r="BA13" i="5" s="1"/>
  <c r="BB13" i="5"/>
  <c r="BC13" i="5"/>
  <c r="BD13" i="5"/>
  <c r="BE13" i="5"/>
  <c r="G14" i="5"/>
  <c r="BA14" i="5" s="1"/>
  <c r="BB14" i="5"/>
  <c r="BC14" i="5"/>
  <c r="BD14" i="5"/>
  <c r="BE14" i="5"/>
  <c r="G15" i="5"/>
  <c r="BA15" i="5" s="1"/>
  <c r="BB15" i="5"/>
  <c r="BC15" i="5"/>
  <c r="BD15" i="5"/>
  <c r="BE15" i="5"/>
  <c r="G16" i="5"/>
  <c r="BA16" i="5" s="1"/>
  <c r="BB16" i="5"/>
  <c r="BC16" i="5"/>
  <c r="BD16" i="5"/>
  <c r="BE16" i="5"/>
  <c r="G17" i="5"/>
  <c r="BA17" i="5" s="1"/>
  <c r="BB17" i="5"/>
  <c r="BC17" i="5"/>
  <c r="BD17" i="5"/>
  <c r="BE17" i="5"/>
  <c r="G18" i="5"/>
  <c r="BA18" i="5" s="1"/>
  <c r="BB18" i="5"/>
  <c r="BC18" i="5"/>
  <c r="BD18" i="5"/>
  <c r="BE18" i="5"/>
  <c r="G19" i="5"/>
  <c r="BB19" i="5"/>
  <c r="BC19" i="5"/>
  <c r="BD19" i="5"/>
  <c r="BE19" i="5"/>
  <c r="G20" i="5"/>
  <c r="G21" i="5"/>
  <c r="BA21" i="5" s="1"/>
  <c r="BA22" i="5" s="1"/>
  <c r="BB21" i="5"/>
  <c r="BC21" i="5"/>
  <c r="BC22" i="5" s="1"/>
  <c r="BD21" i="5"/>
  <c r="BE21" i="5"/>
  <c r="G22" i="5"/>
  <c r="BB22" i="5"/>
  <c r="BD22" i="5"/>
  <c r="BE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G26" i="5"/>
  <c r="BA26" i="5"/>
  <c r="BB26" i="5"/>
  <c r="BC26" i="5"/>
  <c r="BD26" i="5"/>
  <c r="BE26" i="5"/>
  <c r="G27" i="5"/>
  <c r="BA27" i="5"/>
  <c r="BB27" i="5"/>
  <c r="BC27" i="5"/>
  <c r="BD27" i="5"/>
  <c r="BE27" i="5"/>
  <c r="BA29" i="5"/>
  <c r="BB29" i="5"/>
  <c r="BC29" i="5"/>
  <c r="BD29" i="5"/>
  <c r="BE29" i="5"/>
  <c r="BA30" i="5"/>
  <c r="BB30" i="5"/>
  <c r="BB31" i="5" s="1"/>
  <c r="BC30" i="5"/>
  <c r="BD30" i="5"/>
  <c r="BD31" i="5" s="1"/>
  <c r="BE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51" i="5"/>
  <c r="G52" i="5"/>
  <c r="G53" i="5"/>
  <c r="G54" i="5"/>
  <c r="G55" i="5"/>
  <c r="G56" i="5"/>
  <c r="G57" i="5"/>
  <c r="G58" i="5"/>
  <c r="G59" i="5"/>
  <c r="G60" i="5"/>
  <c r="G61" i="5"/>
  <c r="H9" i="2" s="1"/>
  <c r="H10" i="2" s="1"/>
  <c r="BA19" i="5" l="1"/>
  <c r="BA10" i="5"/>
  <c r="BE31" i="5"/>
  <c r="BC31" i="5"/>
  <c r="BA31" i="5"/>
  <c r="G8" i="4"/>
  <c r="G14" i="4" l="1"/>
  <c r="G26" i="4" l="1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2" i="4"/>
  <c r="G43" i="4"/>
  <c r="G44" i="4"/>
  <c r="G10" i="4" l="1"/>
  <c r="G11" i="4"/>
  <c r="G12" i="4"/>
  <c r="G13" i="4"/>
  <c r="G15" i="4"/>
  <c r="G16" i="4"/>
  <c r="G17" i="4"/>
  <c r="G18" i="4"/>
  <c r="G19" i="4"/>
  <c r="G20" i="4"/>
  <c r="G21" i="4"/>
  <c r="G22" i="4"/>
  <c r="G23" i="4"/>
  <c r="G24" i="4"/>
  <c r="G25" i="4"/>
  <c r="C3" i="4" l="1"/>
  <c r="F3" i="4"/>
  <c r="BA8" i="4"/>
  <c r="BB8" i="4"/>
  <c r="BC8" i="4"/>
  <c r="BD8" i="4"/>
  <c r="BE8" i="4"/>
  <c r="G9" i="4"/>
  <c r="BB9" i="4"/>
  <c r="BC9" i="4"/>
  <c r="BD9" i="4"/>
  <c r="BE9" i="4"/>
  <c r="BA12" i="4"/>
  <c r="BB12" i="4"/>
  <c r="BC12" i="4"/>
  <c r="BD12" i="4"/>
  <c r="BE12" i="4"/>
  <c r="BA13" i="4"/>
  <c r="BB13" i="4"/>
  <c r="BC13" i="4"/>
  <c r="BD13" i="4"/>
  <c r="BE13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D17" i="4"/>
  <c r="BE17" i="4"/>
  <c r="BA18" i="4"/>
  <c r="BB18" i="4"/>
  <c r="BC18" i="4"/>
  <c r="BD18" i="4"/>
  <c r="BE18" i="4"/>
  <c r="BA19" i="4"/>
  <c r="BB19" i="4"/>
  <c r="BC19" i="4"/>
  <c r="BD19" i="4"/>
  <c r="BE19" i="4"/>
  <c r="BE20" i="4" s="1"/>
  <c r="BA22" i="4"/>
  <c r="BB22" i="4"/>
  <c r="BB23" i="4" s="1"/>
  <c r="BC22" i="4"/>
  <c r="BD22" i="4"/>
  <c r="BD23" i="4" s="1"/>
  <c r="BE22" i="4"/>
  <c r="BE23" i="4" s="1"/>
  <c r="BA23" i="4"/>
  <c r="BC23" i="4"/>
  <c r="BA25" i="4"/>
  <c r="BB25" i="4"/>
  <c r="BC25" i="4"/>
  <c r="BD25" i="4"/>
  <c r="BE25" i="4"/>
  <c r="BA26" i="4"/>
  <c r="BB26" i="4"/>
  <c r="BC26" i="4"/>
  <c r="BD26" i="4"/>
  <c r="BE26" i="4"/>
  <c r="BA27" i="4"/>
  <c r="BB27" i="4"/>
  <c r="BC27" i="4"/>
  <c r="BD27" i="4"/>
  <c r="BE27" i="4"/>
  <c r="F8" i="2" l="1"/>
  <c r="F10" i="2" s="1"/>
  <c r="G41" i="4"/>
  <c r="BA20" i="4"/>
  <c r="BE10" i="4"/>
  <c r="BC10" i="4"/>
  <c r="BA9" i="4"/>
  <c r="BA10" i="4" s="1"/>
  <c r="BC20" i="4"/>
  <c r="BD20" i="4"/>
  <c r="BB20" i="4"/>
  <c r="BD10" i="4"/>
  <c r="BB10" i="4"/>
  <c r="C15" i="1"/>
  <c r="C2" i="2"/>
  <c r="C1" i="2"/>
  <c r="F31" i="1"/>
  <c r="G8" i="1"/>
  <c r="G10" i="2" l="1"/>
  <c r="C14" i="1" s="1"/>
  <c r="I10" i="2"/>
  <c r="C20" i="1" s="1"/>
  <c r="C17" i="1" l="1"/>
  <c r="E10" i="2"/>
  <c r="C16" i="1"/>
  <c r="C18" i="1" l="1"/>
  <c r="C21" i="1" s="1"/>
  <c r="G22" i="1" l="1"/>
  <c r="G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<sst xmlns="http://schemas.openxmlformats.org/spreadsheetml/2006/main" count="469" uniqueCount="289">
  <si>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</si>
  <si>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</si>
  <si>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</si>
  <si>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</si>
  <si>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</si>
  <si>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</si>
  <si>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</si>
  <si>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</si>
  <si>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</si>
  <si>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</si>
  <si>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</si>
  <si>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</si>
  <si>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</si>
  <si>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</si>
  <si>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</si>
  <si>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</si>
  <si>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</si>
  <si>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</si>
  <si>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</si>
  <si>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</si>
  <si>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</si>
  <si>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</si>
  <si>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</si>
  <si>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</si>
  <si>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</si>
  <si>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</si>
  <si>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</si>
  <si>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</si>
  <si>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</si>
  <si>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</si>
  <si>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</si>
  <si>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</si>
  <si>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</si>
  <si>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</si>
  <si>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</si>
  <si>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</si>
  <si>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</si>
  <si>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</si>
  <si>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</si>
  <si>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</si>
  <si>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</si>
  <si>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</si>
  <si>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</si>
  <si>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</si>
  <si>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</si>
  <si>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</si>
  <si>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</si>
  <si>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</si>
  <si>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</si>
  <si>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</si>
  <si>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</si>
  <si>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</si>
  <si>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</si>
  <si>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</si>
  <si>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</si>
  <si>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</si>
  <si>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</si>
  <si>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</si>
  <si>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</si>
  <si>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</si>
  <si>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</si>
  <si>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</si>
  <si>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</si>
  <si>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</si>
  <si>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</si>
  <si>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</si>
  <si>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kpl</t>
  </si>
  <si>
    <t>Boukalová Jarmila</t>
  </si>
  <si>
    <t>Sníž.energet.náročnosti pro vytápění věznice Příbram</t>
  </si>
  <si>
    <t>Boukalová</t>
  </si>
  <si>
    <t>říjen 2011</t>
  </si>
  <si>
    <t>Stavební přípomoce</t>
  </si>
  <si>
    <t>Pomocné ocelové konstrukce</t>
  </si>
  <si>
    <t xml:space="preserve">Tlakové zkoušky potrubí </t>
  </si>
  <si>
    <t>m</t>
  </si>
  <si>
    <t>ks</t>
  </si>
  <si>
    <t>Potrubí z ocelových trubek závitových v kotelnách a strojovnách</t>
  </si>
  <si>
    <t xml:space="preserve">   Zásobníkový ohřívač TV závěsný, kombinovaný,  objem 100 l, včetně tepelné izolace, jm.v. 24 kW</t>
  </si>
  <si>
    <t>Čerpadlo s plynulou regulací otáček v závislosti na tlakové diferenci DN 25/6, G = 2,75 m3/h, el. 230 V</t>
  </si>
  <si>
    <t>Čerpadlo třístupňové DN25/6, G = 0,69 m3/h, el. 230 V</t>
  </si>
  <si>
    <t xml:space="preserve">   ve spojích svařovaných do DN 40</t>
  </si>
  <si>
    <t>Orientační štítky na potrubí</t>
  </si>
  <si>
    <t>Odvzdušňovací nádoby DN 50</t>
  </si>
  <si>
    <t>Závěsy na potrubí, konzole, objímky</t>
  </si>
  <si>
    <t>Uzavírací ventil s lineární škrticí charakteristikou  - armatury na vstupu do PS, DN40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</si>
  <si>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</si>
  <si>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</si>
  <si>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25</t>
  </si>
  <si>
    <t>Vypouštěcí a odvzdušňovací kulový kohout G 1/2“</t>
  </si>
  <si>
    <t>Odvzdušňovací kulový kohout G 3/8“</t>
  </si>
  <si>
    <t>Kulový kohout G 3/4“</t>
  </si>
  <si>
    <t>G 1“</t>
  </si>
  <si>
    <t>G 5/4“</t>
  </si>
  <si>
    <t>Filtr závitový s výměnnou vložkou G 5/4“</t>
  </si>
  <si>
    <t>Zpětný ventil G 3/4"</t>
  </si>
  <si>
    <t>Vyvažovací regulační ventil s přednastavením a vypouštěním G 3/4"</t>
  </si>
  <si>
    <t xml:space="preserve">Tlakoměr kruhový, rozsah 0-6 bar </t>
  </si>
  <si>
    <t>Teploměr kruhový s jímkou, G 3/8", rozsah 0-120 °C</t>
  </si>
  <si>
    <t>Tlakoměr diferenciální, roz. 0-100 kPa včetně návarků</t>
  </si>
  <si>
    <t xml:space="preserve">Jímky pro tlakové a teplotní odběry </t>
  </si>
  <si>
    <t>Nátěry potrubí syntetické základní do DN 40</t>
  </si>
  <si>
    <t>Nátěry potrubí syntetické základní s 1x email. do DN 40</t>
  </si>
  <si>
    <t>Tepelná izolace potrubí a kolen z polyetylenu tl. 25 mm do DN 40</t>
  </si>
  <si>
    <t>S 024 Oděvní sklad</t>
  </si>
  <si>
    <t>Doplňkové konstrukce z ocelového válc. materiálu včetně nátěrů,</t>
  </si>
  <si>
    <t>celkemza</t>
  </si>
  <si>
    <t>732 Předávací stanice</t>
  </si>
  <si>
    <t>732 101</t>
  </si>
  <si>
    <t>732</t>
  </si>
  <si>
    <t>Předávací stanice</t>
  </si>
  <si>
    <t>732 301</t>
  </si>
  <si>
    <t>733 101</t>
  </si>
  <si>
    <t>733 102</t>
  </si>
  <si>
    <t>733 103</t>
  </si>
  <si>
    <t>733 104</t>
  </si>
  <si>
    <t>733 105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</si>
  <si>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</si>
  <si>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</si>
  <si>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</si>
  <si>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</si>
  <si>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</si>
  <si>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</si>
  <si>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</si>
  <si>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</si>
  <si>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SO 024 Oděvní sklad</t>
  </si>
  <si>
    <t>M36 Měření a regulace</t>
  </si>
  <si>
    <t>celkem za</t>
  </si>
  <si>
    <t>Vypracování výrobní dokumentace M + R</t>
  </si>
  <si>
    <t>Revize včetně revizní zprávy</t>
  </si>
  <si>
    <t>360 48</t>
  </si>
  <si>
    <t>Seřízení ma uvedení do provozu</t>
  </si>
  <si>
    <t>360 46</t>
  </si>
  <si>
    <t>Vypracování SW podstanice</t>
  </si>
  <si>
    <t>Převodník metalika-optika</t>
  </si>
  <si>
    <t>360 45</t>
  </si>
  <si>
    <t>Ovládací panel pro montáž na čelní desku rozváděče</t>
  </si>
  <si>
    <t>360 44</t>
  </si>
  <si>
    <t>Podstanice řídícího systému pro  AI=12,DI=10, AO=5, DO=10</t>
  </si>
  <si>
    <t>360 43</t>
  </si>
  <si>
    <t>360 42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</si>
  <si>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</si>
  <si>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360 41</t>
  </si>
  <si>
    <t xml:space="preserve">  </t>
  </si>
  <si>
    <t>Vodič CYA 6 mm2, žlutozelený</t>
  </si>
  <si>
    <t>360 40</t>
  </si>
  <si>
    <t>Ukončení kabelů smršťovací záklopkou</t>
  </si>
  <si>
    <t>360 39</t>
  </si>
  <si>
    <t>360 38</t>
  </si>
  <si>
    <t>Krabice se svorkama  na povrch (Acidur)</t>
  </si>
  <si>
    <t>360 37</t>
  </si>
  <si>
    <t>kg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</si>
  <si>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</si>
  <si>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</si>
  <si>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</si>
  <si>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</si>
  <si>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</si>
  <si>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</si>
  <si>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</si>
  <si>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</si>
  <si>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</si>
  <si>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</si>
  <si>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</si>
  <si>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</si>
  <si>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</si>
  <si>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</si>
  <si>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</si>
  <si>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</si>
  <si>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</si>
  <si>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</si>
  <si>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</si>
  <si>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</si>
  <si>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</si>
  <si>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</si>
  <si>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</si>
  <si>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</si>
  <si>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</si>
  <si>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360 21</t>
  </si>
  <si>
    <t>Zářivkové svítidlo, 2x36W, přisazené, IP54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</si>
  <si>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</si>
  <si>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</si>
  <si>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</si>
  <si>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</si>
  <si>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</si>
  <si>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</si>
  <si>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</si>
  <si>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</si>
  <si>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</si>
  <si>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</si>
  <si>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</si>
  <si>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</si>
  <si>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</si>
  <si>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</si>
  <si>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</si>
  <si>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</si>
  <si>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</si>
  <si>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</si>
  <si>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</si>
  <si>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</si>
  <si>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</si>
  <si>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</si>
  <si>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</si>
  <si>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</si>
  <si>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</si>
  <si>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</si>
  <si>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</si>
  <si>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</si>
  <si>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</si>
  <si>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</si>
  <si>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</si>
  <si>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</si>
  <si>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</si>
  <si>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73/1-2x,74/1, 75/3,76/1</t>
  </si>
  <si>
    <t>Prostorový snímač teploty ,74/2,76/4</t>
  </si>
  <si>
    <t>Stonkový termostat, 30 až 90 st.C, 76/2</t>
  </si>
  <si>
    <t>Snímač tlaku , 0-10V, 0-6B,73/2,</t>
  </si>
  <si>
    <t>Snímač zaplavení včetně elektrod, 76/3</t>
  </si>
  <si>
    <t>Havarijní ventil s elektrohydraulickým uzávěrem, DN 40, PN25, pohon 230V,50 Hz, 76/5</t>
  </si>
  <si>
    <t>ROZVÁDĚČ RA-024</t>
  </si>
  <si>
    <t>SOFTWARE objektu 024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</si>
  <si>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kv=10m3/hod, PN16,pohon 24V, 0-10V, 74/3,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</si>
  <si>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kv=4,0m3/hod, PN16,pohon 24V, 0-10V, 75/2,</t>
    </r>
  </si>
  <si>
    <t>MaR</t>
  </si>
  <si>
    <t>Celkem za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</si>
  <si>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</si>
  <si>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</si>
  <si>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</si>
  <si>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</si>
  <si>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</si>
  <si>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</si>
  <si>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</si>
  <si>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</si>
  <si>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</si>
  <si>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</si>
  <si>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Izolace tl 25mm DN 32 </t>
  </si>
  <si>
    <t>722 18-9002</t>
  </si>
  <si>
    <t xml:space="preserve">Pozink.žlábky pro potrubí pod stropem do DN 40 </t>
  </si>
  <si>
    <t>722 17-9001</t>
  </si>
  <si>
    <t>Potrubí z PPR 25/3,5 mm vč. tep izolace tl 25mm</t>
  </si>
  <si>
    <t>722 17-2312.R00</t>
  </si>
  <si>
    <t>Potrubí z PPR Instaplast, studená, D 32/4,4 mm vč. izol tl 9mm</t>
  </si>
  <si>
    <t>722 17-2313.R00</t>
  </si>
  <si>
    <t xml:space="preserve">Cirkulační čerpadlo DN 15 </t>
  </si>
  <si>
    <t>724 32-9000</t>
  </si>
  <si>
    <t xml:space="preserve">Zpětná klapka DN 15 </t>
  </si>
  <si>
    <t>722 23-1062</t>
  </si>
  <si>
    <t xml:space="preserve">Kulový kohout s vypouš´t DN 25 </t>
  </si>
  <si>
    <t>722 22-2332</t>
  </si>
  <si>
    <t xml:space="preserve">Kulový kohouti R 250D DN 15 </t>
  </si>
  <si>
    <t>722 22-2311</t>
  </si>
  <si>
    <t xml:space="preserve">Kulový kohout  DN 25 </t>
  </si>
  <si>
    <t>722 22-2313</t>
  </si>
  <si>
    <t xml:space="preserve">Nádoba expanzní na pitnou vodu 8l </t>
  </si>
  <si>
    <t>724 30-9002</t>
  </si>
  <si>
    <t>kus</t>
  </si>
  <si>
    <t xml:space="preserve">Ventil pojistný, G 1/2 </t>
  </si>
  <si>
    <t>722 23-1161.R00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</si>
  <si>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</si>
  <si>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</si>
  <si>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</si>
  <si>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</si>
  <si>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15 </t>
  </si>
  <si>
    <t>722 23-2364</t>
  </si>
  <si>
    <t xml:space="preserve">Filtr vodovodní DN 25 </t>
  </si>
  <si>
    <t>722 23-2362</t>
  </si>
  <si>
    <t xml:space="preserve">Ventil redukční, G 5/4 (DN 32) </t>
  </si>
  <si>
    <t>722 23-1284.R00</t>
  </si>
  <si>
    <t>soubor</t>
  </si>
  <si>
    <t xml:space="preserve">Oprava-potrubí závitové,vsazení odbočky DN 32 </t>
  </si>
  <si>
    <t>722 13-1914.R00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</si>
  <si>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</si>
  <si>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</si>
  <si>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</si>
  <si>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</si>
  <si>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</si>
  <si>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</si>
  <si>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</si>
  <si>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</si>
  <si>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</si>
  <si>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</si>
  <si>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Průraz přes obvodovou zeď vel 100x100 mm </t>
  </si>
  <si>
    <t>953 50-9001</t>
  </si>
  <si>
    <t xml:space="preserve">Potrubí HT připojovací DN 40 x 1,8 mm </t>
  </si>
  <si>
    <t>721 17-6102.R00</t>
  </si>
  <si>
    <t>Vnitřní kanalizace</t>
  </si>
  <si>
    <t>721</t>
  </si>
  <si>
    <t>Sníž.energet.náročnosti pro vytápění věznice Přibram</t>
  </si>
  <si>
    <t>720</t>
  </si>
  <si>
    <t>Zdravotní instalace</t>
  </si>
  <si>
    <t>720 Zdravotní instalaace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</si>
</sst>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charset val="238"/>
    </font>
    <font>
      <sz val="10"/>
      <name val="Arial"/>
      <family val="2"/>
    </font>
    <font>
      <b/>
      <i/>
      <sz val="8"/>
      <name val="Arial CE"/>
      <charset val="238"/>
    </font>
    <font>
      <b/>
      <i/>
      <sz val="10"/>
      <name val="Arial CE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Arial CE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0" fillId="0" borderId="0"/>
    <xf numFmtId="0" fontId="25" fillId="0" borderId="0"/>
    <xf numFmtId="0" fontId="25" fillId="0" borderId="0"/>
  </cellStyleXfs>
  <cellXfs count="25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4" fontId="17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2" fillId="0" borderId="53" xfId="1" applyNumberFormat="1" applyFont="1" applyFill="1" applyBorder="1"/>
    <xf numFmtId="0" fontId="22" fillId="0" borderId="53" xfId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0" fontId="23" fillId="0" borderId="53" xfId="3" applyFont="1" applyBorder="1" applyAlignment="1">
      <alignment horizontal="center"/>
    </xf>
    <xf numFmtId="0" fontId="23" fillId="0" borderId="53" xfId="3" applyNumberFormat="1" applyFont="1" applyBorder="1" applyAlignment="1">
      <alignment horizontal="center" wrapText="1"/>
    </xf>
    <xf numFmtId="4" fontId="22" fillId="0" borderId="6" xfId="1" applyNumberFormat="1" applyFont="1" applyFill="1" applyBorder="1" applyAlignment="1">
      <alignment horizontal="right"/>
    </xf>
    <xf numFmtId="0" fontId="9" fillId="0" borderId="13" xfId="1" applyBorder="1"/>
    <xf numFmtId="49" fontId="22" fillId="0" borderId="53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2" fontId="22" fillId="0" borderId="6" xfId="1" applyNumberFormat="1" applyFont="1" applyFill="1" applyBorder="1" applyAlignment="1">
      <alignment horizontal="right"/>
    </xf>
    <xf numFmtId="0" fontId="23" fillId="0" borderId="53" xfId="3" applyFont="1" applyBorder="1" applyAlignment="1">
      <alignment horizontal="left" indent="1"/>
    </xf>
    <xf numFmtId="4" fontId="17" fillId="0" borderId="6" xfId="1" applyNumberFormat="1" applyFont="1" applyFill="1" applyBorder="1" applyAlignment="1">
      <alignment horizontal="right"/>
    </xf>
    <xf numFmtId="0" fontId="26" fillId="0" borderId="53" xfId="3" applyFont="1" applyBorder="1" applyAlignment="1">
      <alignment horizontal="center"/>
    </xf>
    <xf numFmtId="0" fontId="23" fillId="0" borderId="13" xfId="3" applyFont="1" applyBorder="1" applyAlignment="1">
      <alignment horizontal="left" indent="1"/>
    </xf>
    <xf numFmtId="0" fontId="23" fillId="0" borderId="6" xfId="3" applyFont="1" applyBorder="1" applyAlignment="1"/>
    <xf numFmtId="0" fontId="23" fillId="0" borderId="6" xfId="3" applyNumberFormat="1" applyFont="1" applyBorder="1" applyAlignment="1">
      <alignment horizontal="left" wrapText="1" indent="1"/>
    </xf>
    <xf numFmtId="0" fontId="23" fillId="0" borderId="6" xfId="3" applyFont="1" applyBorder="1" applyAlignment="1">
      <alignment horizontal="left" indent="1"/>
    </xf>
    <xf numFmtId="0" fontId="23" fillId="0" borderId="6" xfId="3" applyFont="1" applyFill="1" applyBorder="1" applyAlignment="1">
      <alignment horizontal="left" indent="1"/>
    </xf>
    <xf numFmtId="0" fontId="9" fillId="0" borderId="59" xfId="1" applyBorder="1"/>
    <xf numFmtId="0" fontId="26" fillId="0" borderId="53" xfId="3" applyFont="1" applyBorder="1" applyAlignment="1">
      <alignment horizontal="left" indent="1"/>
    </xf>
    <xf numFmtId="0" fontId="21" fillId="0" borderId="53" xfId="1" applyFont="1" applyBorder="1"/>
    <xf numFmtId="0" fontId="21" fillId="0" borderId="0" xfId="1" applyFont="1"/>
    <xf numFmtId="4" fontId="21" fillId="0" borderId="53" xfId="1" applyNumberFormat="1" applyFont="1" applyFill="1" applyBorder="1"/>
    <xf numFmtId="4" fontId="22" fillId="0" borderId="0" xfId="1" applyNumberFormat="1" applyFont="1" applyBorder="1"/>
    <xf numFmtId="4" fontId="22" fillId="0" borderId="53" xfId="1" applyNumberFormat="1" applyFont="1" applyBorder="1"/>
    <xf numFmtId="4" fontId="27" fillId="0" borderId="53" xfId="1" applyNumberFormat="1" applyFont="1" applyBorder="1"/>
    <xf numFmtId="49" fontId="8" fillId="0" borderId="53" xfId="1" applyNumberFormat="1" applyFont="1" applyFill="1" applyBorder="1" applyAlignment="1">
      <alignment horizontal="right"/>
    </xf>
    <xf numFmtId="3" fontId="17" fillId="0" borderId="53" xfId="1" applyNumberFormat="1" applyFont="1" applyBorder="1"/>
    <xf numFmtId="0" fontId="17" fillId="0" borderId="0" xfId="1" applyFont="1" applyBorder="1" applyAlignment="1">
      <alignment horizontal="center"/>
    </xf>
    <xf numFmtId="0" fontId="17" fillId="0" borderId="53" xfId="1" applyFont="1" applyBorder="1" applyAlignment="1">
      <alignment horizontal="center"/>
    </xf>
    <xf numFmtId="0" fontId="9" fillId="0" borderId="59" xfId="1" applyBorder="1" applyAlignment="1">
      <alignment horizontal="right"/>
    </xf>
    <xf numFmtId="0" fontId="28" fillId="0" borderId="0" xfId="1" applyFont="1"/>
    <xf numFmtId="4" fontId="28" fillId="0" borderId="53" xfId="1" applyNumberFormat="1" applyFont="1" applyBorder="1"/>
    <xf numFmtId="0" fontId="28" fillId="0" borderId="53" xfId="1" applyFont="1" applyBorder="1"/>
    <xf numFmtId="166" fontId="30" fillId="0" borderId="53" xfId="0" applyNumberFormat="1" applyFont="1" applyBorder="1" applyAlignment="1">
      <alignment vertical="center"/>
    </xf>
    <xf numFmtId="0" fontId="30" fillId="0" borderId="53" xfId="0" applyFont="1" applyBorder="1" applyAlignment="1">
      <alignment horizontal="center" vertical="center"/>
    </xf>
    <xf numFmtId="0" fontId="22" fillId="0" borderId="53" xfId="1" applyFont="1" applyBorder="1"/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2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0" fontId="9" fillId="0" borderId="60" xfId="1" applyNumberFormat="1" applyFill="1" applyBorder="1" applyAlignment="1">
      <alignment horizontal="right"/>
    </xf>
    <xf numFmtId="0" fontId="22" fillId="0" borderId="53" xfId="1" applyFont="1" applyBorder="1" applyAlignment="1">
      <alignment horizontal="center"/>
    </xf>
    <xf numFmtId="0" fontId="30" fillId="0" borderId="0" xfId="0" applyFont="1" applyAlignment="1">
      <alignment horizontal="right" vertical="center" wrapText="1"/>
    </xf>
    <xf numFmtId="165" fontId="30" fillId="0" borderId="0" xfId="0" applyNumberFormat="1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0" fontId="29" fillId="0" borderId="0" xfId="0" applyFont="1" applyAlignment="1">
      <alignment horizontal="left" vertical="center" wrapText="1"/>
    </xf>
    <xf numFmtId="4" fontId="5" fillId="0" borderId="59" xfId="1" applyNumberFormat="1" applyFont="1" applyFill="1" applyBorder="1"/>
    <xf numFmtId="4" fontId="9" fillId="0" borderId="59" xfId="1" applyNumberFormat="1" applyFill="1" applyBorder="1" applyAlignment="1">
      <alignment horizontal="right"/>
    </xf>
    <xf numFmtId="0" fontId="9" fillId="0" borderId="59" xfId="1" applyFill="1" applyBorder="1" applyAlignment="1">
      <alignment horizontal="center"/>
    </xf>
    <xf numFmtId="0" fontId="3" fillId="0" borderId="59" xfId="1" applyFont="1" applyFill="1" applyBorder="1"/>
    <xf numFmtId="49" fontId="3" fillId="0" borderId="59" xfId="1" applyNumberFormat="1" applyFont="1" applyFill="1" applyBorder="1" applyAlignment="1">
      <alignment horizontal="left"/>
    </xf>
    <xf numFmtId="4" fontId="17" fillId="0" borderId="53" xfId="1" applyNumberFormat="1" applyFont="1" applyFill="1" applyBorder="1" applyAlignment="1">
      <alignment horizontal="right"/>
    </xf>
    <xf numFmtId="49" fontId="17" fillId="0" borderId="53" xfId="1" applyNumberFormat="1" applyFont="1" applyFill="1" applyBorder="1" applyAlignment="1">
      <alignment horizontal="center" shrinkToFit="1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horizontal="center"/>
    </xf>
    <xf numFmtId="49" fontId="33" fillId="0" borderId="5" xfId="0" applyNumberFormat="1" applyFont="1" applyFill="1" applyBorder="1"/>
    <xf numFmtId="0" fontId="33" fillId="0" borderId="0" xfId="0" applyFont="1" applyFill="1" applyBorder="1"/>
    <xf numFmtId="0" fontId="33" fillId="0" borderId="7" xfId="0" applyFont="1" applyFill="1" applyBorder="1"/>
    <xf numFmtId="0" fontId="33" fillId="0" borderId="6" xfId="0" applyFont="1" applyFill="1" applyBorder="1"/>
    <xf numFmtId="0" fontId="33" fillId="0" borderId="53" xfId="0" applyFont="1" applyFill="1" applyBorder="1"/>
    <xf numFmtId="0" fontId="33" fillId="0" borderId="54" xfId="0" applyFont="1" applyFill="1" applyBorder="1"/>
    <xf numFmtId="0" fontId="33" fillId="0" borderId="0" xfId="0" applyFont="1" applyBorder="1"/>
    <xf numFmtId="0" fontId="9" fillId="0" borderId="60" xfId="1" applyFill="1" applyBorder="1"/>
    <xf numFmtId="0" fontId="34" fillId="0" borderId="59" xfId="1" applyFont="1" applyBorder="1"/>
    <xf numFmtId="4" fontId="21" fillId="0" borderId="59" xfId="1" applyNumberFormat="1" applyFont="1" applyBorder="1"/>
    <xf numFmtId="3" fontId="33" fillId="0" borderId="53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2"/>
    <cellStyle name="Normální 3" xfId="3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6" name="Line 81"/>
        <xdr:cNvSpPr>
          <a:spLocks noChangeShapeType="1"/>
        </xdr:cNvSpPr>
      </xdr:nvSpPr>
      <xdr:spPr bwMode="auto">
        <a:xfrm>
          <a:off x="5867400" y="1820227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7" name="Line 82"/>
        <xdr:cNvSpPr>
          <a:spLocks noChangeShapeType="1"/>
        </xdr:cNvSpPr>
      </xdr:nvSpPr>
      <xdr:spPr bwMode="auto">
        <a:xfrm>
          <a:off x="5857875" y="1820227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vytápění věznice Příbr</v>
          </cell>
        </row>
        <row r="6">
          <cell r="C6" t="str">
            <v>ZT 024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28674.802500000002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6" workbookViewId="0">
      <selection activeCell="P10" sqref="P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30"/>
      <c r="D7" s="231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30"/>
      <c r="D8" s="231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32" t="s">
        <v>67</v>
      </c>
      <c r="F11" s="233"/>
      <c r="G11" s="234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69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56" t="s">
        <v>70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35"/>
      <c r="C37" s="235"/>
      <c r="D37" s="235"/>
      <c r="E37" s="235"/>
      <c r="F37" s="235"/>
      <c r="G37" s="235"/>
      <c r="H37" t="s">
        <v>4</v>
      </c>
    </row>
    <row r="38" spans="1:8" ht="12.75" customHeight="1" x14ac:dyDescent="0.2">
      <c r="A38" s="67"/>
      <c r="B38" s="235"/>
      <c r="C38" s="235"/>
      <c r="D38" s="235"/>
      <c r="E38" s="235"/>
      <c r="F38" s="235"/>
      <c r="G38" s="235"/>
      <c r="H38" t="s">
        <v>4</v>
      </c>
    </row>
    <row r="39" spans="1:8" x14ac:dyDescent="0.2">
      <c r="A39" s="67"/>
      <c r="B39" s="235"/>
      <c r="C39" s="235"/>
      <c r="D39" s="235"/>
      <c r="E39" s="235"/>
      <c r="F39" s="235"/>
      <c r="G39" s="235"/>
      <c r="H39" t="s">
        <v>4</v>
      </c>
    </row>
    <row r="40" spans="1:8" x14ac:dyDescent="0.2">
      <c r="A40" s="67"/>
      <c r="B40" s="235"/>
      <c r="C40" s="235"/>
      <c r="D40" s="235"/>
      <c r="E40" s="235"/>
      <c r="F40" s="235"/>
      <c r="G40" s="235"/>
      <c r="H40" t="s">
        <v>4</v>
      </c>
    </row>
    <row r="41" spans="1:8" x14ac:dyDescent="0.2">
      <c r="A41" s="67"/>
      <c r="B41" s="235"/>
      <c r="C41" s="235"/>
      <c r="D41" s="235"/>
      <c r="E41" s="235"/>
      <c r="F41" s="235"/>
      <c r="G41" s="235"/>
      <c r="H41" t="s">
        <v>4</v>
      </c>
    </row>
    <row r="42" spans="1:8" x14ac:dyDescent="0.2">
      <c r="A42" s="67"/>
      <c r="B42" s="235"/>
      <c r="C42" s="235"/>
      <c r="D42" s="235"/>
      <c r="E42" s="235"/>
      <c r="F42" s="235"/>
      <c r="G42" s="235"/>
      <c r="H42" t="s">
        <v>4</v>
      </c>
    </row>
    <row r="43" spans="1:8" x14ac:dyDescent="0.2">
      <c r="A43" s="67"/>
      <c r="B43" s="235"/>
      <c r="C43" s="235"/>
      <c r="D43" s="235"/>
      <c r="E43" s="235"/>
      <c r="F43" s="235"/>
      <c r="G43" s="235"/>
      <c r="H43" t="s">
        <v>4</v>
      </c>
    </row>
    <row r="44" spans="1:8" x14ac:dyDescent="0.2">
      <c r="A44" s="67"/>
      <c r="B44" s="235"/>
      <c r="C44" s="235"/>
      <c r="D44" s="235"/>
      <c r="E44" s="235"/>
      <c r="F44" s="235"/>
      <c r="G44" s="235"/>
      <c r="H44" t="s">
        <v>4</v>
      </c>
    </row>
    <row r="45" spans="1:8" ht="3" customHeight="1" x14ac:dyDescent="0.2">
      <c r="A45" s="67"/>
      <c r="B45" s="235"/>
      <c r="C45" s="235"/>
      <c r="D45" s="235"/>
      <c r="E45" s="235"/>
      <c r="F45" s="235"/>
      <c r="G45" s="235"/>
      <c r="H45" t="s">
        <v>4</v>
      </c>
    </row>
    <row r="46" spans="1:8" x14ac:dyDescent="0.2">
      <c r="B46" s="229"/>
      <c r="C46" s="229"/>
      <c r="D46" s="229"/>
      <c r="E46" s="229"/>
      <c r="F46" s="229"/>
      <c r="G46" s="229"/>
    </row>
    <row r="47" spans="1:8" x14ac:dyDescent="0.2">
      <c r="B47" s="229"/>
      <c r="C47" s="229"/>
      <c r="D47" s="229"/>
      <c r="E47" s="229"/>
      <c r="F47" s="229"/>
      <c r="G47" s="229"/>
    </row>
    <row r="48" spans="1:8" x14ac:dyDescent="0.2">
      <c r="B48" s="229"/>
      <c r="C48" s="229"/>
      <c r="D48" s="229"/>
      <c r="E48" s="229"/>
      <c r="F48" s="229"/>
      <c r="G48" s="229"/>
    </row>
    <row r="49" spans="2:7" x14ac:dyDescent="0.2">
      <c r="B49" s="229"/>
      <c r="C49" s="229"/>
      <c r="D49" s="229"/>
      <c r="E49" s="229"/>
      <c r="F49" s="229"/>
      <c r="G49" s="229"/>
    </row>
    <row r="50" spans="2:7" x14ac:dyDescent="0.2">
      <c r="B50" s="229"/>
      <c r="C50" s="229"/>
      <c r="D50" s="229"/>
      <c r="E50" s="229"/>
      <c r="F50" s="229"/>
      <c r="G50" s="229"/>
    </row>
    <row r="51" spans="2:7" x14ac:dyDescent="0.2">
      <c r="B51" s="229"/>
      <c r="C51" s="229"/>
      <c r="D51" s="229"/>
      <c r="E51" s="229"/>
      <c r="F51" s="229"/>
      <c r="G51" s="229"/>
    </row>
    <row r="52" spans="2:7" x14ac:dyDescent="0.2">
      <c r="B52" s="229"/>
      <c r="C52" s="229"/>
      <c r="D52" s="229"/>
      <c r="E52" s="229"/>
      <c r="F52" s="229"/>
      <c r="G52" s="229"/>
    </row>
    <row r="53" spans="2:7" x14ac:dyDescent="0.2">
      <c r="B53" s="229"/>
      <c r="C53" s="229"/>
      <c r="D53" s="229"/>
      <c r="E53" s="229"/>
      <c r="F53" s="229"/>
      <c r="G53" s="229"/>
    </row>
    <row r="54" spans="2:7" x14ac:dyDescent="0.2">
      <c r="B54" s="229"/>
      <c r="C54" s="229"/>
      <c r="D54" s="229"/>
      <c r="E54" s="229"/>
      <c r="F54" s="229"/>
      <c r="G54" s="229"/>
    </row>
    <row r="55" spans="2:7" x14ac:dyDescent="0.2">
      <c r="B55" s="229"/>
      <c r="C55" s="229"/>
      <c r="D55" s="229"/>
      <c r="E55" s="229"/>
      <c r="F55" s="229"/>
      <c r="G55" s="22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zoomScaleNormal="100"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36" t="s">
        <v>5</v>
      </c>
      <c r="B1" s="237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238" t="s">
        <v>1</v>
      </c>
      <c r="B2" s="239"/>
      <c r="C2" s="74" t="str">
        <f>CONCATENATE(cisloobjektu," ",nazevobjektu)</f>
        <v xml:space="preserve"> SO 024 Oděvní sklad</v>
      </c>
      <c r="D2" s="75"/>
      <c r="E2" s="76"/>
      <c r="F2" s="75"/>
      <c r="G2" s="240"/>
      <c r="H2" s="240"/>
      <c r="I2" s="241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224" customFormat="1" ht="12" x14ac:dyDescent="0.2">
      <c r="A7" s="218" t="s">
        <v>286</v>
      </c>
      <c r="B7" s="219" t="s">
        <v>287</v>
      </c>
      <c r="C7" s="219"/>
      <c r="D7" s="220"/>
      <c r="E7" s="221"/>
      <c r="F7" s="228">
        <f>'ZT 200'!G41</f>
        <v>0</v>
      </c>
      <c r="G7" s="222"/>
      <c r="H7" s="222"/>
      <c r="I7" s="223"/>
    </row>
    <row r="8" spans="1:57" s="11" customFormat="1" x14ac:dyDescent="0.2">
      <c r="A8" s="152" t="s">
        <v>108</v>
      </c>
      <c r="B8" s="85" t="s">
        <v>109</v>
      </c>
      <c r="C8" s="86"/>
      <c r="D8" s="87"/>
      <c r="E8" s="153">
        <v>0</v>
      </c>
      <c r="F8" s="154">
        <f>'410 PS'!G41</f>
        <v>0</v>
      </c>
      <c r="G8" s="154">
        <v>0</v>
      </c>
      <c r="H8" s="154">
        <v>0</v>
      </c>
      <c r="I8" s="155">
        <v>0</v>
      </c>
    </row>
    <row r="9" spans="1:57" s="11" customFormat="1" ht="13.5" thickBot="1" x14ac:dyDescent="0.25">
      <c r="A9" s="152" t="s">
        <v>210</v>
      </c>
      <c r="B9" s="85" t="s">
        <v>221</v>
      </c>
      <c r="C9" s="86"/>
      <c r="D9" s="87"/>
      <c r="E9" s="153">
        <v>0</v>
      </c>
      <c r="F9" s="154">
        <v>0</v>
      </c>
      <c r="G9" s="154">
        <v>0</v>
      </c>
      <c r="H9" s="154">
        <f>'700 MaR'!G61</f>
        <v>0</v>
      </c>
      <c r="I9" s="155"/>
    </row>
    <row r="10" spans="1:57" s="93" customFormat="1" ht="13.5" thickBot="1" x14ac:dyDescent="0.25">
      <c r="A10" s="88"/>
      <c r="B10" s="80" t="s">
        <v>50</v>
      </c>
      <c r="C10" s="80"/>
      <c r="D10" s="89"/>
      <c r="E10" s="90">
        <f>SUM(E8:E8)</f>
        <v>0</v>
      </c>
      <c r="F10" s="91">
        <f>SUM(F7:F8)</f>
        <v>0</v>
      </c>
      <c r="G10" s="91">
        <f>SUM(G8:G8)</f>
        <v>0</v>
      </c>
      <c r="H10" s="91">
        <f>SUM(H8:H9)</f>
        <v>0</v>
      </c>
      <c r="I10" s="92">
        <f>SUM(I8:I8)</f>
        <v>0</v>
      </c>
    </row>
    <row r="11" spans="1:57" x14ac:dyDescent="0.2">
      <c r="A11" s="86"/>
      <c r="B11" s="86"/>
      <c r="C11" s="86"/>
      <c r="D11" s="86"/>
      <c r="E11" s="86"/>
      <c r="F11" s="86"/>
      <c r="G11" s="86"/>
      <c r="H11" s="86"/>
      <c r="I11" s="86"/>
    </row>
    <row r="12" spans="1:57" ht="19.5" customHeight="1" x14ac:dyDescent="0.25">
      <c r="A12" s="94" t="s">
        <v>51</v>
      </c>
      <c r="B12" s="94"/>
      <c r="C12" s="94"/>
      <c r="D12" s="94"/>
      <c r="E12" s="94"/>
      <c r="F12" s="94"/>
      <c r="G12" s="95"/>
      <c r="H12" s="94"/>
      <c r="I12" s="94"/>
      <c r="BA12" s="30"/>
      <c r="BB12" s="30"/>
      <c r="BC12" s="30"/>
      <c r="BD12" s="30"/>
      <c r="BE12" s="30"/>
    </row>
    <row r="13" spans="1:57" ht="13.5" thickBot="1" x14ac:dyDescent="0.25">
      <c r="A13" s="96"/>
      <c r="B13" s="96"/>
      <c r="C13" s="96"/>
      <c r="D13" s="96"/>
      <c r="E13" s="96"/>
      <c r="F13" s="96"/>
      <c r="G13" s="96"/>
      <c r="H13" s="96"/>
      <c r="I13" s="96"/>
    </row>
    <row r="14" spans="1:57" x14ac:dyDescent="0.2">
      <c r="A14" s="97" t="s">
        <v>52</v>
      </c>
      <c r="B14" s="98"/>
      <c r="C14" s="98"/>
      <c r="D14" s="99"/>
      <c r="E14" s="100" t="s">
        <v>53</v>
      </c>
      <c r="F14" s="101" t="s">
        <v>54</v>
      </c>
      <c r="G14" s="102" t="s">
        <v>55</v>
      </c>
      <c r="H14" s="103"/>
      <c r="I14" s="104" t="s">
        <v>53</v>
      </c>
    </row>
    <row r="15" spans="1:57" ht="13.5" thickBot="1" x14ac:dyDescent="0.25">
      <c r="A15" s="105"/>
      <c r="B15" s="106" t="s">
        <v>56</v>
      </c>
      <c r="C15" s="107"/>
      <c r="D15" s="108"/>
      <c r="E15" s="109"/>
      <c r="F15" s="110"/>
      <c r="G15" s="110"/>
      <c r="H15" s="242"/>
      <c r="I15" s="243"/>
    </row>
    <row r="16" spans="1:57" x14ac:dyDescent="0.2">
      <c r="A16" s="96"/>
      <c r="B16" s="96"/>
      <c r="C16" s="96"/>
      <c r="D16" s="96"/>
      <c r="E16" s="96"/>
      <c r="F16" s="96"/>
      <c r="G16" s="96"/>
      <c r="H16" s="96"/>
      <c r="I16" s="96"/>
    </row>
    <row r="17" spans="2:9" x14ac:dyDescent="0.2">
      <c r="B17" s="93"/>
      <c r="F17" s="111"/>
      <c r="G17" s="112"/>
      <c r="H17" s="112"/>
      <c r="I17" s="113"/>
    </row>
    <row r="18" spans="2:9" x14ac:dyDescent="0.2">
      <c r="F18" s="111"/>
      <c r="G18" s="112"/>
      <c r="H18" s="112"/>
      <c r="I18" s="113"/>
    </row>
    <row r="19" spans="2:9" x14ac:dyDescent="0.2">
      <c r="F19" s="111"/>
      <c r="G19" s="112"/>
      <c r="H19" s="112"/>
      <c r="I19" s="113"/>
    </row>
    <row r="20" spans="2:9" x14ac:dyDescent="0.2">
      <c r="F20" s="111"/>
      <c r="G20" s="112"/>
      <c r="H20" s="112"/>
      <c r="I20" s="113"/>
    </row>
    <row r="21" spans="2:9" x14ac:dyDescent="0.2">
      <c r="F21" s="111"/>
      <c r="G21" s="112"/>
      <c r="H21" s="112"/>
      <c r="I21" s="113"/>
    </row>
    <row r="22" spans="2:9" x14ac:dyDescent="0.2">
      <c r="F22" s="111"/>
      <c r="G22" s="112"/>
      <c r="H22" s="112"/>
      <c r="I22" s="113"/>
    </row>
    <row r="23" spans="2:9" x14ac:dyDescent="0.2">
      <c r="F23" s="111"/>
      <c r="G23" s="112"/>
      <c r="H23" s="112"/>
      <c r="I23" s="113"/>
    </row>
    <row r="24" spans="2:9" x14ac:dyDescent="0.2">
      <c r="F24" s="111"/>
      <c r="G24" s="112"/>
      <c r="H24" s="112"/>
      <c r="I24" s="113"/>
    </row>
    <row r="25" spans="2:9" x14ac:dyDescent="0.2">
      <c r="F25" s="111"/>
      <c r="G25" s="112"/>
      <c r="H25" s="112"/>
      <c r="I25" s="113"/>
    </row>
    <row r="26" spans="2:9" x14ac:dyDescent="0.2">
      <c r="F26" s="111"/>
      <c r="G26" s="112"/>
      <c r="H26" s="112"/>
      <c r="I26" s="113"/>
    </row>
    <row r="27" spans="2:9" x14ac:dyDescent="0.2">
      <c r="F27" s="111"/>
      <c r="G27" s="112"/>
      <c r="H27" s="112"/>
      <c r="I27" s="113"/>
    </row>
    <row r="28" spans="2:9" x14ac:dyDescent="0.2">
      <c r="F28" s="111"/>
      <c r="G28" s="112"/>
      <c r="H28" s="112"/>
      <c r="I28" s="113"/>
    </row>
    <row r="29" spans="2:9" x14ac:dyDescent="0.2">
      <c r="F29" s="111"/>
      <c r="G29" s="112"/>
      <c r="H29" s="112"/>
      <c r="I29" s="113"/>
    </row>
    <row r="30" spans="2:9" x14ac:dyDescent="0.2">
      <c r="F30" s="111"/>
      <c r="G30" s="112"/>
      <c r="H30" s="112"/>
      <c r="I30" s="113"/>
    </row>
    <row r="31" spans="2:9" x14ac:dyDescent="0.2">
      <c r="F31" s="111"/>
      <c r="G31" s="112"/>
      <c r="H31" s="112"/>
      <c r="I31" s="113"/>
    </row>
    <row r="32" spans="2:9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12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4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44" t="s">
        <v>57</v>
      </c>
      <c r="B1" s="244"/>
      <c r="C1" s="244"/>
      <c r="D1" s="244"/>
      <c r="E1" s="244"/>
      <c r="F1" s="244"/>
      <c r="G1" s="244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5" t="s">
        <v>5</v>
      </c>
      <c r="B3" s="246"/>
      <c r="C3" s="119" t="s">
        <v>285</v>
      </c>
      <c r="D3" s="120"/>
      <c r="E3" s="121"/>
      <c r="F3" s="122">
        <f>[3]Rekapitulace!H1</f>
        <v>0</v>
      </c>
      <c r="G3" s="123"/>
    </row>
    <row r="4" spans="1:104" ht="13.5" thickBot="1" x14ac:dyDescent="0.25">
      <c r="A4" s="247" t="s">
        <v>1</v>
      </c>
      <c r="B4" s="248"/>
      <c r="C4" s="124" t="s">
        <v>124</v>
      </c>
      <c r="D4" s="125"/>
      <c r="E4" s="249"/>
      <c r="F4" s="249"/>
      <c r="G4" s="250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284</v>
      </c>
      <c r="C7" s="136" t="s">
        <v>283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217">
        <v>1</v>
      </c>
      <c r="B8" s="216" t="s">
        <v>282</v>
      </c>
      <c r="C8" s="215" t="s">
        <v>281</v>
      </c>
      <c r="D8" s="214" t="s">
        <v>74</v>
      </c>
      <c r="E8" s="213">
        <v>5</v>
      </c>
      <c r="F8" s="213"/>
      <c r="G8" s="142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3.8000000000000002E-4</v>
      </c>
    </row>
    <row r="9" spans="1:104" x14ac:dyDescent="0.2">
      <c r="A9" s="217">
        <v>2</v>
      </c>
      <c r="B9" s="216" t="s">
        <v>280</v>
      </c>
      <c r="C9" s="215" t="s">
        <v>279</v>
      </c>
      <c r="D9" s="214" t="s">
        <v>66</v>
      </c>
      <c r="E9" s="213">
        <v>1</v>
      </c>
      <c r="F9" s="213"/>
      <c r="G9" s="142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x14ac:dyDescent="0.2">
      <c r="A10" s="217">
        <v>3</v>
      </c>
      <c r="B10" s="216" t="s">
        <v>278</v>
      </c>
      <c r="C10" s="215" t="s">
        <v>277</v>
      </c>
      <c r="D10" s="214" t="s">
        <v>74</v>
      </c>
      <c r="E10" s="213">
        <v>5</v>
      </c>
      <c r="F10" s="213"/>
      <c r="G10" s="142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217">
        <v>4</v>
      </c>
      <c r="B11" s="216" t="s">
        <v>276</v>
      </c>
      <c r="C11" s="215" t="s">
        <v>275</v>
      </c>
      <c r="D11" s="214" t="s">
        <v>54</v>
      </c>
      <c r="E11" s="213">
        <v>14.86</v>
      </c>
      <c r="F11" s="213"/>
      <c r="G11" s="142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 x14ac:dyDescent="0.2">
      <c r="A12" s="210"/>
      <c r="B12" s="212" t="s">
        <v>222</v>
      </c>
      <c r="C12" s="211" t="str">
        <f>CONCATENATE(B7," ",C7)</f>
        <v>721 Vnitřní kanalizace</v>
      </c>
      <c r="D12" s="210"/>
      <c r="E12" s="209"/>
      <c r="F12" s="209"/>
      <c r="G12" s="208">
        <f>SUM(G7:G11)</f>
        <v>0</v>
      </c>
      <c r="O12" s="141">
        <v>4</v>
      </c>
      <c r="BA12" s="143">
        <f>SUM(BA7:BA11)</f>
        <v>0</v>
      </c>
      <c r="BB12" s="143">
        <f>SUM(BB7:BB11)</f>
        <v>0</v>
      </c>
      <c r="BC12" s="143">
        <f>SUM(BC7:BC11)</f>
        <v>0</v>
      </c>
      <c r="BD12" s="143">
        <f>SUM(BD7:BD11)</f>
        <v>0</v>
      </c>
      <c r="BE12" s="143">
        <f>SUM(BE7:BE11)</f>
        <v>0</v>
      </c>
    </row>
    <row r="13" spans="1:104" x14ac:dyDescent="0.2">
      <c r="A13" s="134" t="s">
        <v>65</v>
      </c>
      <c r="B13" s="135" t="s">
        <v>274</v>
      </c>
      <c r="C13" s="136" t="s">
        <v>273</v>
      </c>
      <c r="D13" s="137"/>
      <c r="E13" s="138"/>
      <c r="F13" s="138"/>
      <c r="G13" s="139"/>
      <c r="H13" s="140"/>
      <c r="I13" s="140"/>
      <c r="O13" s="141">
        <v>1</v>
      </c>
    </row>
    <row r="14" spans="1:104" x14ac:dyDescent="0.2">
      <c r="A14" s="217">
        <v>5</v>
      </c>
      <c r="B14" s="216" t="s">
        <v>272</v>
      </c>
      <c r="C14" s="215" t="s">
        <v>271</v>
      </c>
      <c r="D14" s="214" t="s">
        <v>66</v>
      </c>
      <c r="E14" s="213">
        <v>1</v>
      </c>
      <c r="F14" s="213"/>
      <c r="G14" s="142">
        <f t="shared" ref="G14:G35" si="0">E14*F14</f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2</v>
      </c>
      <c r="BA14" s="114">
        <f t="shared" ref="BA14:BA35" si="1">IF(AZ14=1,G14,0)</f>
        <v>0</v>
      </c>
      <c r="BB14" s="114">
        <f t="shared" ref="BB14:BB35" si="2">IF(AZ14=2,G14,0)</f>
        <v>0</v>
      </c>
      <c r="BC14" s="114">
        <f t="shared" ref="BC14:BC35" si="3">IF(AZ14=3,G14,0)</f>
        <v>0</v>
      </c>
      <c r="BD14" s="114">
        <f t="shared" ref="BD14:BD35" si="4">IF(AZ14=4,G14,0)</f>
        <v>0</v>
      </c>
      <c r="BE14" s="114">
        <f t="shared" ref="BE14:BE35" si="5">IF(AZ14=5,G14,0)</f>
        <v>0</v>
      </c>
      <c r="CZ14" s="114">
        <v>0</v>
      </c>
    </row>
    <row r="15" spans="1:104" x14ac:dyDescent="0.2">
      <c r="A15" s="217">
        <v>6</v>
      </c>
      <c r="B15" s="216" t="s">
        <v>270</v>
      </c>
      <c r="C15" s="215" t="s">
        <v>269</v>
      </c>
      <c r="D15" s="214" t="s">
        <v>66</v>
      </c>
      <c r="E15" s="213">
        <v>2</v>
      </c>
      <c r="F15" s="213"/>
      <c r="G15" s="142">
        <f t="shared" si="0"/>
        <v>0</v>
      </c>
      <c r="O15" s="141">
        <v>2</v>
      </c>
      <c r="AA15" s="114">
        <v>12</v>
      </c>
      <c r="AB15" s="114">
        <v>1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217">
        <v>7</v>
      </c>
      <c r="B16" s="216" t="s">
        <v>268</v>
      </c>
      <c r="C16" s="215" t="s">
        <v>267</v>
      </c>
      <c r="D16" s="214" t="s">
        <v>266</v>
      </c>
      <c r="E16" s="213">
        <v>1</v>
      </c>
      <c r="F16" s="213"/>
      <c r="G16" s="142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1.1639999999999999E-2</v>
      </c>
    </row>
    <row r="17" spans="1:104" x14ac:dyDescent="0.2">
      <c r="A17" s="217">
        <v>8</v>
      </c>
      <c r="B17" s="216" t="s">
        <v>265</v>
      </c>
      <c r="C17" s="215" t="s">
        <v>264</v>
      </c>
      <c r="D17" s="214" t="s">
        <v>253</v>
      </c>
      <c r="E17" s="213">
        <v>1</v>
      </c>
      <c r="F17" s="213"/>
      <c r="G17" s="142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3.4299999999999999E-3</v>
      </c>
    </row>
    <row r="18" spans="1:104" x14ac:dyDescent="0.2">
      <c r="A18" s="217">
        <v>9</v>
      </c>
      <c r="B18" s="216" t="s">
        <v>263</v>
      </c>
      <c r="C18" s="215" t="s">
        <v>262</v>
      </c>
      <c r="D18" s="214" t="s">
        <v>75</v>
      </c>
      <c r="E18" s="213">
        <v>1</v>
      </c>
      <c r="F18" s="213"/>
      <c r="G18" s="142">
        <f t="shared" si="0"/>
        <v>0</v>
      </c>
      <c r="O18" s="141">
        <v>2</v>
      </c>
      <c r="AA18" s="114">
        <v>12</v>
      </c>
      <c r="AB18" s="114">
        <v>1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217">
        <v>10</v>
      </c>
      <c r="B19" s="216" t="s">
        <v>261</v>
      </c>
      <c r="C19" s="215" t="s">
        <v>260</v>
      </c>
      <c r="D19" s="214" t="s">
        <v>75</v>
      </c>
      <c r="E19" s="213">
        <v>1</v>
      </c>
      <c r="F19" s="213"/>
      <c r="G19" s="142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217">
        <v>11</v>
      </c>
      <c r="B20" s="216" t="s">
        <v>259</v>
      </c>
      <c r="C20" s="215" t="s">
        <v>258</v>
      </c>
      <c r="D20" s="214" t="s">
        <v>253</v>
      </c>
      <c r="E20" s="213">
        <v>2</v>
      </c>
      <c r="F20" s="213"/>
      <c r="G20" s="142">
        <f t="shared" si="0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5.9999999999999995E-4</v>
      </c>
    </row>
    <row r="21" spans="1:104" x14ac:dyDescent="0.2">
      <c r="A21" s="217">
        <v>12</v>
      </c>
      <c r="B21" s="216" t="s">
        <v>257</v>
      </c>
      <c r="C21" s="215" t="s">
        <v>256</v>
      </c>
      <c r="D21" s="214" t="s">
        <v>253</v>
      </c>
      <c r="E21" s="213">
        <v>3</v>
      </c>
      <c r="F21" s="213"/>
      <c r="G21" s="142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2.97E-3</v>
      </c>
    </row>
    <row r="22" spans="1:104" x14ac:dyDescent="0.2">
      <c r="A22" s="217">
        <v>13</v>
      </c>
      <c r="B22" s="216" t="s">
        <v>255</v>
      </c>
      <c r="C22" s="215" t="s">
        <v>254</v>
      </c>
      <c r="D22" s="214" t="s">
        <v>253</v>
      </c>
      <c r="E22" s="213">
        <v>1</v>
      </c>
      <c r="F22" s="213"/>
      <c r="G22" s="142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1.5200000000000001E-3</v>
      </c>
    </row>
    <row r="23" spans="1:104" x14ac:dyDescent="0.2">
      <c r="A23" s="217">
        <v>14</v>
      </c>
      <c r="B23" s="216" t="s">
        <v>252</v>
      </c>
      <c r="C23" s="215" t="s">
        <v>251</v>
      </c>
      <c r="D23" s="214" t="s">
        <v>66</v>
      </c>
      <c r="E23" s="213">
        <v>1</v>
      </c>
      <c r="F23" s="213"/>
      <c r="G23" s="142">
        <f t="shared" si="0"/>
        <v>0</v>
      </c>
      <c r="O23" s="141">
        <v>2</v>
      </c>
      <c r="AA23" s="114">
        <v>12</v>
      </c>
      <c r="AB23" s="114">
        <v>0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217">
        <v>15</v>
      </c>
      <c r="B24" s="216" t="s">
        <v>250</v>
      </c>
      <c r="C24" s="215" t="s">
        <v>249</v>
      </c>
      <c r="D24" s="214" t="s">
        <v>75</v>
      </c>
      <c r="E24" s="213">
        <v>1</v>
      </c>
      <c r="F24" s="213"/>
      <c r="G24" s="142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 x14ac:dyDescent="0.2">
      <c r="A25" s="217">
        <v>16</v>
      </c>
      <c r="B25" s="216" t="s">
        <v>248</v>
      </c>
      <c r="C25" s="215" t="s">
        <v>247</v>
      </c>
      <c r="D25" s="214" t="s">
        <v>75</v>
      </c>
      <c r="E25" s="213">
        <v>2</v>
      </c>
      <c r="F25" s="213"/>
      <c r="G25" s="142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 x14ac:dyDescent="0.2">
      <c r="A26" s="217">
        <v>17</v>
      </c>
      <c r="B26" s="216" t="s">
        <v>246</v>
      </c>
      <c r="C26" s="215" t="s">
        <v>245</v>
      </c>
      <c r="D26" s="214" t="s">
        <v>75</v>
      </c>
      <c r="E26" s="213">
        <v>4</v>
      </c>
      <c r="F26" s="213"/>
      <c r="G26" s="142">
        <f t="shared" si="0"/>
        <v>0</v>
      </c>
      <c r="O26" s="141">
        <v>2</v>
      </c>
      <c r="AA26" s="114">
        <v>12</v>
      </c>
      <c r="AB26" s="114">
        <v>1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 x14ac:dyDescent="0.2">
      <c r="A27" s="217">
        <v>18</v>
      </c>
      <c r="B27" s="216" t="s">
        <v>244</v>
      </c>
      <c r="C27" s="215" t="s">
        <v>243</v>
      </c>
      <c r="D27" s="214" t="s">
        <v>75</v>
      </c>
      <c r="E27" s="213">
        <v>2</v>
      </c>
      <c r="F27" s="213"/>
      <c r="G27" s="142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 x14ac:dyDescent="0.2">
      <c r="A28" s="217">
        <v>19</v>
      </c>
      <c r="B28" s="216" t="s">
        <v>242</v>
      </c>
      <c r="C28" s="215" t="s">
        <v>241</v>
      </c>
      <c r="D28" s="214" t="s">
        <v>66</v>
      </c>
      <c r="E28" s="213">
        <v>1</v>
      </c>
      <c r="F28" s="213"/>
      <c r="G28" s="142">
        <f t="shared" si="0"/>
        <v>0</v>
      </c>
      <c r="O28" s="141">
        <v>2</v>
      </c>
      <c r="AA28" s="114">
        <v>12</v>
      </c>
      <c r="AB28" s="114">
        <v>0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 ht="22.5" x14ac:dyDescent="0.2">
      <c r="A29" s="217">
        <v>20</v>
      </c>
      <c r="B29" s="216" t="s">
        <v>240</v>
      </c>
      <c r="C29" s="215" t="s">
        <v>239</v>
      </c>
      <c r="D29" s="214" t="s">
        <v>74</v>
      </c>
      <c r="E29" s="213">
        <v>4</v>
      </c>
      <c r="F29" s="213"/>
      <c r="G29" s="142">
        <f t="shared" si="0"/>
        <v>0</v>
      </c>
      <c r="O29" s="141">
        <v>2</v>
      </c>
      <c r="AA29" s="114">
        <v>12</v>
      </c>
      <c r="AB29" s="114">
        <v>0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5.3499999999999997E-3</v>
      </c>
    </row>
    <row r="30" spans="1:104" x14ac:dyDescent="0.2">
      <c r="A30" s="217">
        <v>21</v>
      </c>
      <c r="B30" s="216" t="s">
        <v>238</v>
      </c>
      <c r="C30" s="215" t="s">
        <v>237</v>
      </c>
      <c r="D30" s="214" t="s">
        <v>74</v>
      </c>
      <c r="E30" s="213">
        <v>7</v>
      </c>
      <c r="F30" s="213"/>
      <c r="G30" s="142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5.1799999999999997E-3</v>
      </c>
    </row>
    <row r="31" spans="1:104" x14ac:dyDescent="0.2">
      <c r="A31" s="217">
        <v>22</v>
      </c>
      <c r="B31" s="216" t="s">
        <v>236</v>
      </c>
      <c r="C31" s="215" t="s">
        <v>235</v>
      </c>
      <c r="D31" s="214" t="s">
        <v>74</v>
      </c>
      <c r="E31" s="213">
        <v>10</v>
      </c>
      <c r="F31" s="213"/>
      <c r="G31" s="142">
        <f t="shared" si="0"/>
        <v>0</v>
      </c>
      <c r="O31" s="141">
        <v>2</v>
      </c>
      <c r="AA31" s="114">
        <v>12</v>
      </c>
      <c r="AB31" s="114">
        <v>1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0</v>
      </c>
    </row>
    <row r="32" spans="1:104" x14ac:dyDescent="0.2">
      <c r="A32" s="217">
        <v>23</v>
      </c>
      <c r="B32" s="216" t="s">
        <v>234</v>
      </c>
      <c r="C32" s="215" t="s">
        <v>233</v>
      </c>
      <c r="D32" s="214" t="s">
        <v>74</v>
      </c>
      <c r="E32" s="213">
        <v>7</v>
      </c>
      <c r="F32" s="213"/>
      <c r="G32" s="142">
        <f t="shared" si="0"/>
        <v>0</v>
      </c>
      <c r="O32" s="141">
        <v>2</v>
      </c>
      <c r="AA32" s="114">
        <v>12</v>
      </c>
      <c r="AB32" s="114">
        <v>1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0</v>
      </c>
    </row>
    <row r="33" spans="1:104" x14ac:dyDescent="0.2">
      <c r="A33" s="217">
        <v>24</v>
      </c>
      <c r="B33" s="216" t="s">
        <v>232</v>
      </c>
      <c r="C33" s="215" t="s">
        <v>231</v>
      </c>
      <c r="D33" s="214" t="s">
        <v>74</v>
      </c>
      <c r="E33" s="213">
        <v>11</v>
      </c>
      <c r="F33" s="213"/>
      <c r="G33" s="142">
        <f t="shared" si="0"/>
        <v>0</v>
      </c>
      <c r="O33" s="141">
        <v>2</v>
      </c>
      <c r="AA33" s="114">
        <v>12</v>
      </c>
      <c r="AB33" s="114">
        <v>0</v>
      </c>
      <c r="AC33" s="114">
        <v>24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1.8000000000000001E-4</v>
      </c>
    </row>
    <row r="34" spans="1:104" x14ac:dyDescent="0.2">
      <c r="A34" s="217">
        <v>25</v>
      </c>
      <c r="B34" s="216" t="s">
        <v>230</v>
      </c>
      <c r="C34" s="215" t="s">
        <v>229</v>
      </c>
      <c r="D34" s="214" t="s">
        <v>74</v>
      </c>
      <c r="E34" s="213">
        <v>11</v>
      </c>
      <c r="F34" s="213"/>
      <c r="G34" s="142">
        <f t="shared" si="0"/>
        <v>0</v>
      </c>
      <c r="O34" s="141">
        <v>2</v>
      </c>
      <c r="AA34" s="114">
        <v>12</v>
      </c>
      <c r="AB34" s="114">
        <v>0</v>
      </c>
      <c r="AC34" s="114">
        <v>25</v>
      </c>
      <c r="AZ34" s="114">
        <v>2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1.0000000000000001E-5</v>
      </c>
    </row>
    <row r="35" spans="1:104" x14ac:dyDescent="0.2">
      <c r="A35" s="217">
        <v>26</v>
      </c>
      <c r="B35" s="216" t="s">
        <v>228</v>
      </c>
      <c r="C35" s="215" t="s">
        <v>227</v>
      </c>
      <c r="D35" s="214" t="s">
        <v>54</v>
      </c>
      <c r="E35" s="213">
        <v>257.45</v>
      </c>
      <c r="F35" s="213"/>
      <c r="G35" s="142">
        <f t="shared" si="0"/>
        <v>0</v>
      </c>
      <c r="O35" s="141">
        <v>2</v>
      </c>
      <c r="AA35" s="114">
        <v>12</v>
      </c>
      <c r="AB35" s="114">
        <v>0</v>
      </c>
      <c r="AC35" s="114">
        <v>26</v>
      </c>
      <c r="AZ35" s="114">
        <v>2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0</v>
      </c>
    </row>
    <row r="36" spans="1:104" x14ac:dyDescent="0.2">
      <c r="A36" s="210"/>
      <c r="B36" s="212" t="s">
        <v>222</v>
      </c>
      <c r="C36" s="211" t="str">
        <f>CONCATENATE(B13," ",C13)</f>
        <v>722 Vnitřní vodovod</v>
      </c>
      <c r="D36" s="210"/>
      <c r="E36" s="209"/>
      <c r="F36" s="209"/>
      <c r="G36" s="208">
        <f>SUM(G13:G35)</f>
        <v>0</v>
      </c>
      <c r="O36" s="141">
        <v>4</v>
      </c>
      <c r="BA36" s="143">
        <f>SUM(BA13:BA35)</f>
        <v>0</v>
      </c>
      <c r="BB36" s="143">
        <f>SUM(BB13:BB35)</f>
        <v>0</v>
      </c>
      <c r="BC36" s="143">
        <f>SUM(BC13:BC35)</f>
        <v>0</v>
      </c>
      <c r="BD36" s="143">
        <f>SUM(BD13:BD35)</f>
        <v>0</v>
      </c>
      <c r="BE36" s="143">
        <f>SUM(BE13:BE35)</f>
        <v>0</v>
      </c>
    </row>
    <row r="37" spans="1:104" x14ac:dyDescent="0.2">
      <c r="A37" s="134" t="s">
        <v>65</v>
      </c>
      <c r="B37" s="135" t="s">
        <v>226</v>
      </c>
      <c r="C37" s="136" t="s">
        <v>225</v>
      </c>
      <c r="D37" s="137"/>
      <c r="E37" s="138"/>
      <c r="F37" s="138"/>
      <c r="G37" s="139"/>
      <c r="H37" s="140"/>
      <c r="I37" s="140"/>
      <c r="O37" s="141">
        <v>1</v>
      </c>
    </row>
    <row r="38" spans="1:104" x14ac:dyDescent="0.2">
      <c r="A38" s="217">
        <v>27</v>
      </c>
      <c r="B38" s="216" t="s">
        <v>224</v>
      </c>
      <c r="C38" s="215" t="s">
        <v>223</v>
      </c>
      <c r="D38" s="214" t="s">
        <v>66</v>
      </c>
      <c r="E38" s="213">
        <v>1</v>
      </c>
      <c r="F38" s="213"/>
      <c r="G38" s="142">
        <f>E38*F38</f>
        <v>0</v>
      </c>
      <c r="O38" s="141">
        <v>2</v>
      </c>
      <c r="AA38" s="114">
        <v>12</v>
      </c>
      <c r="AB38" s="114">
        <v>0</v>
      </c>
      <c r="AC38" s="114">
        <v>27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0</v>
      </c>
    </row>
    <row r="39" spans="1:104" x14ac:dyDescent="0.2">
      <c r="A39" s="210"/>
      <c r="B39" s="212" t="s">
        <v>222</v>
      </c>
      <c r="C39" s="211" t="str">
        <f>CONCATENATE(B37," ",C37)</f>
        <v>727 Zednické výpomoce</v>
      </c>
      <c r="D39" s="210"/>
      <c r="E39" s="209"/>
      <c r="F39" s="209"/>
      <c r="G39" s="208">
        <f>SUM(G37:G38)</f>
        <v>0</v>
      </c>
      <c r="O39" s="141">
        <v>4</v>
      </c>
      <c r="BA39" s="143">
        <f>SUM(BA37:BA38)</f>
        <v>0</v>
      </c>
      <c r="BB39" s="143">
        <f>SUM(BB37:BB38)</f>
        <v>0</v>
      </c>
      <c r="BC39" s="143">
        <f>SUM(BC37:BC38)</f>
        <v>0</v>
      </c>
      <c r="BD39" s="143">
        <f>SUM(BD37:BD38)</f>
        <v>0</v>
      </c>
      <c r="BE39" s="143">
        <f>SUM(BE37:BE38)</f>
        <v>0</v>
      </c>
    </row>
    <row r="40" spans="1:104" x14ac:dyDescent="0.2">
      <c r="A40" s="225"/>
      <c r="B40" s="225"/>
      <c r="C40" s="225"/>
      <c r="D40" s="225"/>
      <c r="E40" s="225"/>
      <c r="F40" s="225"/>
      <c r="G40" s="225"/>
    </row>
    <row r="41" spans="1:104" ht="14.25" x14ac:dyDescent="0.2">
      <c r="A41" s="175"/>
      <c r="B41" s="226" t="s">
        <v>288</v>
      </c>
      <c r="C41" s="175"/>
      <c r="D41" s="175"/>
      <c r="E41" s="175"/>
      <c r="F41" s="175"/>
      <c r="G41" s="227">
        <f>G39+G36+G12</f>
        <v>0</v>
      </c>
    </row>
    <row r="42" spans="1:104" x14ac:dyDescent="0.2">
      <c r="E42" s="114"/>
    </row>
    <row r="43" spans="1:104" x14ac:dyDescent="0.2">
      <c r="E43" s="114"/>
    </row>
    <row r="44" spans="1:104" x14ac:dyDescent="0.2">
      <c r="E44" s="114"/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A63" s="144"/>
      <c r="B63" s="144"/>
      <c r="C63" s="144"/>
      <c r="D63" s="144"/>
      <c r="E63" s="144"/>
      <c r="F63" s="144"/>
      <c r="G63" s="144"/>
    </row>
    <row r="64" spans="1:7" x14ac:dyDescent="0.2">
      <c r="A64" s="144"/>
      <c r="B64" s="144"/>
      <c r="C64" s="144"/>
      <c r="D64" s="144"/>
      <c r="E64" s="144"/>
      <c r="F64" s="144"/>
      <c r="G64" s="144"/>
    </row>
    <row r="65" spans="1:7" x14ac:dyDescent="0.2">
      <c r="A65" s="144"/>
      <c r="B65" s="144"/>
      <c r="C65" s="144"/>
      <c r="D65" s="144"/>
      <c r="E65" s="144"/>
      <c r="F65" s="144"/>
      <c r="G65" s="144"/>
    </row>
    <row r="66" spans="1:7" x14ac:dyDescent="0.2">
      <c r="A66" s="144"/>
      <c r="B66" s="144"/>
      <c r="C66" s="144"/>
      <c r="D66" s="144"/>
      <c r="E66" s="144"/>
      <c r="F66" s="144"/>
      <c r="G66" s="14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A98" s="145"/>
      <c r="B98" s="145"/>
    </row>
    <row r="99" spans="1:7" x14ac:dyDescent="0.2">
      <c r="A99" s="144"/>
      <c r="B99" s="144"/>
      <c r="C99" s="147"/>
      <c r="D99" s="147"/>
      <c r="E99" s="148"/>
      <c r="F99" s="147"/>
      <c r="G99" s="149"/>
    </row>
    <row r="100" spans="1:7" x14ac:dyDescent="0.2">
      <c r="A100" s="150"/>
      <c r="B100" s="150"/>
      <c r="C100" s="144"/>
      <c r="D100" s="144"/>
      <c r="E100" s="151"/>
      <c r="F100" s="144"/>
      <c r="G100" s="144"/>
    </row>
    <row r="101" spans="1:7" x14ac:dyDescent="0.2">
      <c r="A101" s="144"/>
      <c r="B101" s="144"/>
      <c r="C101" s="144"/>
      <c r="D101" s="144"/>
      <c r="E101" s="151"/>
      <c r="F101" s="144"/>
      <c r="G101" s="144"/>
    </row>
    <row r="102" spans="1:7" x14ac:dyDescent="0.2">
      <c r="A102" s="144"/>
      <c r="B102" s="144"/>
      <c r="C102" s="144"/>
      <c r="D102" s="144"/>
      <c r="E102" s="151"/>
      <c r="F102" s="144"/>
      <c r="G102" s="144"/>
    </row>
    <row r="103" spans="1:7" x14ac:dyDescent="0.2">
      <c r="A103" s="144"/>
      <c r="B103" s="144"/>
      <c r="C103" s="144"/>
      <c r="D103" s="144"/>
      <c r="E103" s="151"/>
      <c r="F103" s="144"/>
      <c r="G103" s="144"/>
    </row>
    <row r="104" spans="1:7" x14ac:dyDescent="0.2">
      <c r="A104" s="144"/>
      <c r="B104" s="144"/>
      <c r="C104" s="144"/>
      <c r="D104" s="144"/>
      <c r="E104" s="151"/>
      <c r="F104" s="144"/>
      <c r="G104" s="144"/>
    </row>
    <row r="105" spans="1:7" x14ac:dyDescent="0.2">
      <c r="A105" s="144"/>
      <c r="B105" s="144"/>
      <c r="C105" s="144"/>
      <c r="D105" s="144"/>
      <c r="E105" s="151"/>
      <c r="F105" s="144"/>
      <c r="G105" s="144"/>
    </row>
    <row r="106" spans="1:7" x14ac:dyDescent="0.2">
      <c r="A106" s="144"/>
      <c r="B106" s="144"/>
      <c r="C106" s="144"/>
      <c r="D106" s="144"/>
      <c r="E106" s="151"/>
      <c r="F106" s="144"/>
      <c r="G106" s="144"/>
    </row>
    <row r="107" spans="1:7" x14ac:dyDescent="0.2">
      <c r="A107" s="144"/>
      <c r="B107" s="144"/>
      <c r="C107" s="144"/>
      <c r="D107" s="144"/>
      <c r="E107" s="151"/>
      <c r="F107" s="144"/>
      <c r="G107" s="144"/>
    </row>
    <row r="108" spans="1:7" x14ac:dyDescent="0.2">
      <c r="A108" s="144"/>
      <c r="B108" s="144"/>
      <c r="C108" s="144"/>
      <c r="D108" s="144"/>
      <c r="E108" s="151"/>
      <c r="F108" s="144"/>
      <c r="G108" s="144"/>
    </row>
    <row r="109" spans="1:7" x14ac:dyDescent="0.2">
      <c r="A109" s="144"/>
      <c r="B109" s="144"/>
      <c r="C109" s="144"/>
      <c r="D109" s="144"/>
      <c r="E109" s="151"/>
      <c r="F109" s="144"/>
      <c r="G109" s="144"/>
    </row>
    <row r="110" spans="1:7" x14ac:dyDescent="0.2">
      <c r="A110" s="144"/>
      <c r="B110" s="144"/>
      <c r="C110" s="144"/>
      <c r="D110" s="144"/>
      <c r="E110" s="151"/>
      <c r="F110" s="144"/>
      <c r="G110" s="144"/>
    </row>
    <row r="111" spans="1:7" x14ac:dyDescent="0.2">
      <c r="A111" s="144"/>
      <c r="B111" s="144"/>
      <c r="C111" s="144"/>
      <c r="D111" s="144"/>
      <c r="E111" s="151"/>
      <c r="F111" s="144"/>
      <c r="G111" s="144"/>
    </row>
    <row r="112" spans="1:7" x14ac:dyDescent="0.2">
      <c r="A112" s="144"/>
      <c r="B112" s="144"/>
      <c r="C112" s="144"/>
      <c r="D112" s="144"/>
      <c r="E112" s="151"/>
      <c r="F112" s="144"/>
      <c r="G112" s="14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9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4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4" t="s">
        <v>57</v>
      </c>
      <c r="B1" s="244"/>
      <c r="C1" s="244"/>
      <c r="D1" s="244"/>
      <c r="E1" s="244"/>
      <c r="F1" s="244"/>
      <c r="G1" s="244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5" t="s">
        <v>5</v>
      </c>
      <c r="B3" s="246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47" t="s">
        <v>1</v>
      </c>
      <c r="B4" s="248"/>
      <c r="C4" s="124" t="s">
        <v>103</v>
      </c>
      <c r="D4" s="125"/>
      <c r="E4" s="249"/>
      <c r="F4" s="249"/>
      <c r="G4" s="250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108</v>
      </c>
      <c r="C7" s="136" t="s">
        <v>109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59">
        <v>1</v>
      </c>
      <c r="B8" s="183" t="s">
        <v>107</v>
      </c>
      <c r="C8" s="171" t="s">
        <v>77</v>
      </c>
      <c r="D8" s="160" t="s">
        <v>66</v>
      </c>
      <c r="E8" s="160">
        <v>1</v>
      </c>
      <c r="F8" s="168"/>
      <c r="G8" s="142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58">
        <v>2</v>
      </c>
      <c r="B9" s="164" t="s">
        <v>110</v>
      </c>
      <c r="C9" s="167" t="s">
        <v>78</v>
      </c>
      <c r="D9" s="160" t="s">
        <v>66</v>
      </c>
      <c r="E9" s="160">
        <v>1</v>
      </c>
      <c r="F9" s="162"/>
      <c r="G9" s="15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58">
        <v>3</v>
      </c>
      <c r="B10" s="165" t="s">
        <v>110</v>
      </c>
      <c r="C10" s="172" t="s">
        <v>79</v>
      </c>
      <c r="D10" s="160" t="s">
        <v>66</v>
      </c>
      <c r="E10" s="160">
        <v>1</v>
      </c>
      <c r="F10" s="162"/>
      <c r="G10" s="157">
        <f t="shared" ref="G10:G44" si="0">E10*F10</f>
        <v>0</v>
      </c>
      <c r="O10" s="141">
        <v>4</v>
      </c>
      <c r="BA10" s="143">
        <f>SUM(BA7:BA9)</f>
        <v>0</v>
      </c>
      <c r="BB10" s="143">
        <f>SUM(BB7:BB9)</f>
        <v>0</v>
      </c>
      <c r="BC10" s="143">
        <f>SUM(BC7:BC9)</f>
        <v>0</v>
      </c>
      <c r="BD10" s="143">
        <f>SUM(BD7:BD9)</f>
        <v>0</v>
      </c>
      <c r="BE10" s="143">
        <f>SUM(BE7:BE9)</f>
        <v>0</v>
      </c>
    </row>
    <row r="11" spans="1:104" x14ac:dyDescent="0.2">
      <c r="A11" s="158"/>
      <c r="B11" s="164"/>
      <c r="C11" s="173" t="s">
        <v>76</v>
      </c>
      <c r="D11" s="160"/>
      <c r="E11" s="160"/>
      <c r="F11" s="166"/>
      <c r="G11" s="157">
        <f t="shared" si="0"/>
        <v>0</v>
      </c>
      <c r="H11" s="140"/>
      <c r="I11" s="140"/>
      <c r="O11" s="141">
        <v>1</v>
      </c>
    </row>
    <row r="12" spans="1:104" x14ac:dyDescent="0.2">
      <c r="A12" s="158">
        <v>4</v>
      </c>
      <c r="B12" s="164" t="s">
        <v>111</v>
      </c>
      <c r="C12" s="171" t="s">
        <v>80</v>
      </c>
      <c r="D12" s="160" t="s">
        <v>74</v>
      </c>
      <c r="E12" s="160">
        <v>66</v>
      </c>
      <c r="F12" s="162"/>
      <c r="G12" s="157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9" si="1">IF(AZ12=1,G12,0)</f>
        <v>0</v>
      </c>
      <c r="BB12" s="114">
        <f t="shared" ref="BB12:BB19" si="2">IF(AZ12=2,G12,0)</f>
        <v>0</v>
      </c>
      <c r="BC12" s="114">
        <f t="shared" ref="BC12:BC19" si="3">IF(AZ12=3,G12,0)</f>
        <v>0</v>
      </c>
      <c r="BD12" s="114">
        <f t="shared" ref="BD12:BD19" si="4">IF(AZ12=4,G12,0)</f>
        <v>0</v>
      </c>
      <c r="BE12" s="114">
        <f t="shared" ref="BE12:BE19" si="5">IF(AZ12=5,G12,0)</f>
        <v>0</v>
      </c>
      <c r="CZ12" s="114">
        <v>0</v>
      </c>
    </row>
    <row r="13" spans="1:104" x14ac:dyDescent="0.2">
      <c r="A13" s="158">
        <v>5</v>
      </c>
      <c r="B13" s="164" t="s">
        <v>112</v>
      </c>
      <c r="C13" s="173" t="s">
        <v>81</v>
      </c>
      <c r="D13" s="160" t="s">
        <v>75</v>
      </c>
      <c r="E13" s="160">
        <v>6</v>
      </c>
      <c r="F13" s="162"/>
      <c r="G13" s="15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58">
        <v>6</v>
      </c>
      <c r="B14" s="164" t="s">
        <v>113</v>
      </c>
      <c r="C14" s="173" t="s">
        <v>82</v>
      </c>
      <c r="D14" s="160" t="s">
        <v>75</v>
      </c>
      <c r="E14" s="160">
        <v>6</v>
      </c>
      <c r="F14" s="162"/>
      <c r="G14" s="157">
        <f t="shared" si="0"/>
        <v>0</v>
      </c>
      <c r="O14" s="141"/>
    </row>
    <row r="15" spans="1:104" x14ac:dyDescent="0.2">
      <c r="A15" s="158">
        <v>7</v>
      </c>
      <c r="B15" s="164" t="s">
        <v>114</v>
      </c>
      <c r="C15" s="174" t="s">
        <v>83</v>
      </c>
      <c r="D15" s="160"/>
      <c r="E15" s="160"/>
      <c r="F15" s="162"/>
      <c r="G15" s="157">
        <f t="shared" si="0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58">
        <v>8</v>
      </c>
      <c r="B16" s="164" t="s">
        <v>115</v>
      </c>
      <c r="C16" s="174" t="s">
        <v>104</v>
      </c>
      <c r="D16" s="160" t="s">
        <v>66</v>
      </c>
      <c r="E16" s="160">
        <v>1</v>
      </c>
      <c r="F16" s="162"/>
      <c r="G16" s="157">
        <f t="shared" si="0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58">
        <v>9</v>
      </c>
      <c r="B17" s="164" t="s">
        <v>116</v>
      </c>
      <c r="C17" s="170" t="s">
        <v>84</v>
      </c>
      <c r="D17" s="160" t="s">
        <v>75</v>
      </c>
      <c r="E17" s="160">
        <v>2</v>
      </c>
      <c r="F17" s="162"/>
      <c r="G17" s="157">
        <f t="shared" si="0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58"/>
      <c r="B18" s="164"/>
      <c r="C18" s="170" t="s">
        <v>85</v>
      </c>
      <c r="D18" s="160"/>
      <c r="E18" s="160"/>
      <c r="F18" s="162"/>
      <c r="G18" s="157">
        <f t="shared" si="0"/>
        <v>0</v>
      </c>
      <c r="O18" s="141">
        <v>2</v>
      </c>
      <c r="AA18" s="114">
        <v>12</v>
      </c>
      <c r="AB18" s="114">
        <v>0</v>
      </c>
      <c r="AC18" s="114">
        <v>8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58"/>
      <c r="B19" s="164"/>
      <c r="C19" s="170" t="s">
        <v>86</v>
      </c>
      <c r="D19" s="160"/>
      <c r="E19" s="160"/>
      <c r="F19" s="162"/>
      <c r="G19" s="157">
        <f t="shared" si="0"/>
        <v>0</v>
      </c>
      <c r="O19" s="141">
        <v>2</v>
      </c>
      <c r="AA19" s="114">
        <v>12</v>
      </c>
      <c r="AB19" s="114">
        <v>0</v>
      </c>
      <c r="AC19" s="114">
        <v>9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58">
        <v>10</v>
      </c>
      <c r="B20" s="164" t="s">
        <v>117</v>
      </c>
      <c r="C20" s="170" t="s">
        <v>87</v>
      </c>
      <c r="D20" s="160" t="s">
        <v>75</v>
      </c>
      <c r="E20" s="160">
        <v>1</v>
      </c>
      <c r="F20" s="162"/>
      <c r="G20" s="157">
        <f t="shared" si="0"/>
        <v>0</v>
      </c>
      <c r="O20" s="141">
        <v>4</v>
      </c>
      <c r="BA20" s="143">
        <f>SUM(BA11:BA19)</f>
        <v>0</v>
      </c>
      <c r="BB20" s="143">
        <f>SUM(BB11:BB19)</f>
        <v>0</v>
      </c>
      <c r="BC20" s="143">
        <f>SUM(BC11:BC19)</f>
        <v>0</v>
      </c>
      <c r="BD20" s="143">
        <f>SUM(BD11:BD19)</f>
        <v>0</v>
      </c>
      <c r="BE20" s="143">
        <f>SUM(BE11:BE19)</f>
        <v>0</v>
      </c>
    </row>
    <row r="21" spans="1:104" x14ac:dyDescent="0.2">
      <c r="A21" s="158">
        <v>11</v>
      </c>
      <c r="B21" s="164" t="s">
        <v>118</v>
      </c>
      <c r="C21" s="167" t="s">
        <v>88</v>
      </c>
      <c r="D21" s="160" t="s">
        <v>75</v>
      </c>
      <c r="E21" s="160">
        <v>9</v>
      </c>
      <c r="F21" s="166"/>
      <c r="G21" s="157">
        <f t="shared" si="0"/>
        <v>0</v>
      </c>
      <c r="H21" s="140"/>
      <c r="I21" s="140"/>
      <c r="O21" s="141">
        <v>1</v>
      </c>
    </row>
    <row r="22" spans="1:104" x14ac:dyDescent="0.2">
      <c r="A22" s="158">
        <v>12</v>
      </c>
      <c r="B22" s="164" t="s">
        <v>118</v>
      </c>
      <c r="C22" s="167" t="s">
        <v>89</v>
      </c>
      <c r="D22" s="160" t="s">
        <v>75</v>
      </c>
      <c r="E22" s="160">
        <v>6</v>
      </c>
      <c r="F22" s="162"/>
      <c r="G22" s="157">
        <f t="shared" si="0"/>
        <v>0</v>
      </c>
      <c r="O22" s="141">
        <v>2</v>
      </c>
      <c r="AA22" s="114">
        <v>12</v>
      </c>
      <c r="AB22" s="114">
        <v>0</v>
      </c>
      <c r="AC22" s="114">
        <v>10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0</v>
      </c>
    </row>
    <row r="23" spans="1:104" x14ac:dyDescent="0.2">
      <c r="A23" s="158">
        <v>13</v>
      </c>
      <c r="B23" s="165" t="s">
        <v>119</v>
      </c>
      <c r="C23" s="167" t="s">
        <v>90</v>
      </c>
      <c r="D23" s="160" t="s">
        <v>75</v>
      </c>
      <c r="E23" s="160">
        <v>1</v>
      </c>
      <c r="F23" s="162"/>
      <c r="G23" s="157">
        <f t="shared" si="0"/>
        <v>0</v>
      </c>
      <c r="O23" s="141">
        <v>4</v>
      </c>
      <c r="BA23" s="143">
        <f>SUM(BA21:BA22)</f>
        <v>0</v>
      </c>
      <c r="BB23" s="143">
        <f>SUM(BB21:BB22)</f>
        <v>0</v>
      </c>
      <c r="BC23" s="143">
        <f>SUM(BC21:BC22)</f>
        <v>0</v>
      </c>
      <c r="BD23" s="143">
        <f>SUM(BD21:BD22)</f>
        <v>0</v>
      </c>
      <c r="BE23" s="143">
        <f>SUM(BE21:BE22)</f>
        <v>0</v>
      </c>
    </row>
    <row r="24" spans="1:104" x14ac:dyDescent="0.2">
      <c r="A24" s="158">
        <v>14</v>
      </c>
      <c r="B24" s="164" t="s">
        <v>120</v>
      </c>
      <c r="C24" s="167" t="s">
        <v>91</v>
      </c>
      <c r="D24" s="160" t="s">
        <v>75</v>
      </c>
      <c r="E24" s="160">
        <v>2</v>
      </c>
      <c r="F24" s="166"/>
      <c r="G24" s="157">
        <f t="shared" si="0"/>
        <v>0</v>
      </c>
      <c r="H24" s="140"/>
      <c r="I24" s="140"/>
      <c r="O24" s="141">
        <v>1</v>
      </c>
    </row>
    <row r="25" spans="1:104" x14ac:dyDescent="0.2">
      <c r="A25" s="158">
        <v>15</v>
      </c>
      <c r="B25" s="164" t="s">
        <v>121</v>
      </c>
      <c r="C25" s="167" t="s">
        <v>92</v>
      </c>
      <c r="D25" s="160" t="s">
        <v>75</v>
      </c>
      <c r="E25" s="160">
        <v>5</v>
      </c>
      <c r="F25" s="162"/>
      <c r="G25" s="157">
        <f t="shared" si="0"/>
        <v>0</v>
      </c>
      <c r="O25" s="141">
        <v>2</v>
      </c>
      <c r="AA25" s="114">
        <v>12</v>
      </c>
      <c r="AB25" s="114">
        <v>0</v>
      </c>
      <c r="AC25" s="114">
        <v>11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58">
        <v>16</v>
      </c>
      <c r="B26" s="164" t="s">
        <v>122</v>
      </c>
      <c r="C26" s="167" t="s">
        <v>93</v>
      </c>
      <c r="D26" s="160" t="s">
        <v>75</v>
      </c>
      <c r="E26" s="160">
        <v>2</v>
      </c>
      <c r="F26" s="162"/>
      <c r="G26" s="157">
        <f t="shared" si="0"/>
        <v>0</v>
      </c>
      <c r="O26" s="141">
        <v>2</v>
      </c>
      <c r="AA26" s="114">
        <v>12</v>
      </c>
      <c r="AB26" s="114">
        <v>0</v>
      </c>
      <c r="AC26" s="114">
        <v>12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58">
        <v>17</v>
      </c>
      <c r="B27" s="165" t="s">
        <v>123</v>
      </c>
      <c r="C27" s="167" t="s">
        <v>94</v>
      </c>
      <c r="D27" s="160" t="s">
        <v>75</v>
      </c>
      <c r="E27" s="160">
        <v>1</v>
      </c>
      <c r="F27" s="162"/>
      <c r="G27" s="157">
        <f t="shared" si="0"/>
        <v>0</v>
      </c>
      <c r="O27" s="141">
        <v>2</v>
      </c>
      <c r="AA27" s="114">
        <v>12</v>
      </c>
      <c r="AB27" s="114">
        <v>0</v>
      </c>
      <c r="AC27" s="114">
        <v>13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85">
        <v>18</v>
      </c>
      <c r="B28" s="164" t="s">
        <v>123</v>
      </c>
      <c r="C28" s="167" t="s">
        <v>92</v>
      </c>
      <c r="D28" s="160" t="s">
        <v>75</v>
      </c>
      <c r="E28" s="160">
        <v>1</v>
      </c>
      <c r="F28" s="180"/>
      <c r="G28" s="157">
        <f t="shared" si="0"/>
        <v>0</v>
      </c>
      <c r="H28" s="163"/>
    </row>
    <row r="29" spans="1:104" x14ac:dyDescent="0.2">
      <c r="A29" s="186">
        <v>19</v>
      </c>
      <c r="B29" s="184">
        <v>734109</v>
      </c>
      <c r="C29" s="167" t="s">
        <v>95</v>
      </c>
      <c r="D29" s="160" t="s">
        <v>75</v>
      </c>
      <c r="E29" s="160">
        <v>1</v>
      </c>
      <c r="F29" s="181"/>
      <c r="G29" s="157">
        <f t="shared" si="0"/>
        <v>0</v>
      </c>
    </row>
    <row r="30" spans="1:104" x14ac:dyDescent="0.2">
      <c r="A30" s="186">
        <v>20</v>
      </c>
      <c r="B30" s="184">
        <v>734110</v>
      </c>
      <c r="C30" s="167" t="s">
        <v>92</v>
      </c>
      <c r="D30" s="160" t="s">
        <v>75</v>
      </c>
      <c r="E30" s="160">
        <v>1</v>
      </c>
      <c r="F30" s="181"/>
      <c r="G30" s="157">
        <f t="shared" si="0"/>
        <v>0</v>
      </c>
    </row>
    <row r="31" spans="1:104" x14ac:dyDescent="0.2">
      <c r="A31" s="186">
        <v>21</v>
      </c>
      <c r="B31" s="184">
        <v>734111</v>
      </c>
      <c r="C31" s="167" t="s">
        <v>96</v>
      </c>
      <c r="D31" s="160" t="s">
        <v>75</v>
      </c>
      <c r="E31" s="160">
        <v>1</v>
      </c>
      <c r="F31" s="181"/>
      <c r="G31" s="157">
        <f t="shared" si="0"/>
        <v>0</v>
      </c>
    </row>
    <row r="32" spans="1:104" x14ac:dyDescent="0.2">
      <c r="A32" s="186">
        <v>22</v>
      </c>
      <c r="B32" s="184">
        <v>734112</v>
      </c>
      <c r="C32" s="167" t="s">
        <v>97</v>
      </c>
      <c r="D32" s="160" t="s">
        <v>75</v>
      </c>
      <c r="E32" s="160">
        <v>5</v>
      </c>
      <c r="F32" s="181"/>
      <c r="G32" s="157">
        <f t="shared" si="0"/>
        <v>0</v>
      </c>
    </row>
    <row r="33" spans="1:7" x14ac:dyDescent="0.2">
      <c r="A33" s="186">
        <v>23</v>
      </c>
      <c r="B33" s="184">
        <v>734113</v>
      </c>
      <c r="C33" s="167" t="s">
        <v>98</v>
      </c>
      <c r="D33" s="160" t="s">
        <v>75</v>
      </c>
      <c r="E33" s="160">
        <v>1</v>
      </c>
      <c r="F33" s="181"/>
      <c r="G33" s="157">
        <f t="shared" si="0"/>
        <v>0</v>
      </c>
    </row>
    <row r="34" spans="1:7" x14ac:dyDescent="0.2">
      <c r="A34" s="186">
        <v>24</v>
      </c>
      <c r="B34" s="184">
        <v>734115</v>
      </c>
      <c r="C34" s="167" t="s">
        <v>99</v>
      </c>
      <c r="D34" s="160"/>
      <c r="E34" s="160"/>
      <c r="F34" s="181"/>
      <c r="G34" s="157">
        <f t="shared" si="0"/>
        <v>0</v>
      </c>
    </row>
    <row r="35" spans="1:7" x14ac:dyDescent="0.2">
      <c r="A35" s="186">
        <v>25</v>
      </c>
      <c r="B35" s="184">
        <v>783101</v>
      </c>
      <c r="C35" s="167" t="s">
        <v>100</v>
      </c>
      <c r="D35" s="160" t="s">
        <v>74</v>
      </c>
      <c r="E35" s="160">
        <v>64</v>
      </c>
      <c r="F35" s="181"/>
      <c r="G35" s="157">
        <f t="shared" si="0"/>
        <v>0</v>
      </c>
    </row>
    <row r="36" spans="1:7" x14ac:dyDescent="0.2">
      <c r="A36" s="186">
        <v>26</v>
      </c>
      <c r="B36" s="184">
        <v>783112</v>
      </c>
      <c r="C36" s="167" t="s">
        <v>101</v>
      </c>
      <c r="D36" s="160" t="s">
        <v>74</v>
      </c>
      <c r="E36" s="160">
        <v>2</v>
      </c>
      <c r="F36" s="181"/>
      <c r="G36" s="157">
        <f t="shared" si="0"/>
        <v>0</v>
      </c>
    </row>
    <row r="37" spans="1:7" x14ac:dyDescent="0.2">
      <c r="A37" s="186">
        <v>27</v>
      </c>
      <c r="B37" s="184">
        <v>713441</v>
      </c>
      <c r="C37" s="167" t="s">
        <v>102</v>
      </c>
      <c r="D37" s="160" t="s">
        <v>74</v>
      </c>
      <c r="E37" s="160">
        <v>64</v>
      </c>
      <c r="F37" s="181"/>
      <c r="G37" s="157">
        <f t="shared" si="0"/>
        <v>0</v>
      </c>
    </row>
    <row r="38" spans="1:7" x14ac:dyDescent="0.2">
      <c r="A38" s="186">
        <v>28</v>
      </c>
      <c r="B38" s="184">
        <v>733105</v>
      </c>
      <c r="C38" s="167" t="s">
        <v>73</v>
      </c>
      <c r="D38" s="161" t="s">
        <v>66</v>
      </c>
      <c r="E38" s="160">
        <v>1</v>
      </c>
      <c r="F38" s="181"/>
      <c r="G38" s="157">
        <f t="shared" si="0"/>
        <v>0</v>
      </c>
    </row>
    <row r="39" spans="1:7" x14ac:dyDescent="0.2">
      <c r="A39" s="186">
        <v>29</v>
      </c>
      <c r="B39" s="184">
        <v>767101</v>
      </c>
      <c r="C39" s="167" t="s">
        <v>72</v>
      </c>
      <c r="D39" s="160" t="s">
        <v>66</v>
      </c>
      <c r="E39" s="160">
        <v>1</v>
      </c>
      <c r="F39" s="181"/>
      <c r="G39" s="157">
        <f t="shared" si="0"/>
        <v>0</v>
      </c>
    </row>
    <row r="40" spans="1:7" x14ac:dyDescent="0.2">
      <c r="A40" s="186">
        <v>30</v>
      </c>
      <c r="B40" s="184">
        <v>727101</v>
      </c>
      <c r="C40" s="176" t="s">
        <v>71</v>
      </c>
      <c r="D40" s="169" t="s">
        <v>66</v>
      </c>
      <c r="E40" s="169">
        <v>1</v>
      </c>
      <c r="F40" s="181"/>
      <c r="G40" s="157">
        <f t="shared" si="0"/>
        <v>0</v>
      </c>
    </row>
    <row r="41" spans="1:7" s="178" customFormat="1" x14ac:dyDescent="0.2">
      <c r="A41" s="177"/>
      <c r="B41" s="177" t="s">
        <v>105</v>
      </c>
      <c r="C41" s="177" t="s">
        <v>106</v>
      </c>
      <c r="D41" s="177"/>
      <c r="E41" s="177"/>
      <c r="F41" s="182"/>
      <c r="G41" s="179">
        <f>SUM(G8:G40)</f>
        <v>0</v>
      </c>
    </row>
    <row r="42" spans="1:7" x14ac:dyDescent="0.2">
      <c r="A42" s="175"/>
      <c r="B42" s="175"/>
      <c r="C42" s="175"/>
      <c r="D42" s="175"/>
      <c r="E42" s="175"/>
      <c r="F42" s="175"/>
      <c r="G42" s="157">
        <f t="shared" si="0"/>
        <v>0</v>
      </c>
    </row>
    <row r="43" spans="1:7" x14ac:dyDescent="0.2">
      <c r="A43" s="144"/>
      <c r="B43" s="144"/>
      <c r="C43" s="144"/>
      <c r="D43" s="144"/>
      <c r="E43" s="144"/>
      <c r="F43" s="144"/>
      <c r="G43" s="157">
        <f t="shared" si="0"/>
        <v>0</v>
      </c>
    </row>
    <row r="44" spans="1:7" x14ac:dyDescent="0.2">
      <c r="E44" s="114"/>
      <c r="G44" s="157">
        <f t="shared" si="0"/>
        <v>0</v>
      </c>
    </row>
    <row r="45" spans="1:7" x14ac:dyDescent="0.2">
      <c r="E45" s="114"/>
    </row>
    <row r="46" spans="1:7" x14ac:dyDescent="0.2">
      <c r="E46" s="114"/>
    </row>
    <row r="47" spans="1:7" x14ac:dyDescent="0.2">
      <c r="E47" s="114"/>
    </row>
    <row r="48" spans="1:7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A75" s="145"/>
      <c r="B75" s="145"/>
    </row>
    <row r="76" spans="1:7" x14ac:dyDescent="0.2">
      <c r="A76" s="144"/>
      <c r="B76" s="144"/>
      <c r="C76" s="147"/>
      <c r="D76" s="147"/>
      <c r="E76" s="148"/>
      <c r="F76" s="147"/>
      <c r="G76" s="149"/>
    </row>
    <row r="77" spans="1:7" x14ac:dyDescent="0.2">
      <c r="A77" s="150"/>
      <c r="B77" s="150"/>
      <c r="C77" s="144"/>
      <c r="D77" s="144"/>
      <c r="E77" s="151"/>
      <c r="F77" s="144"/>
      <c r="G77" s="144"/>
    </row>
    <row r="78" spans="1:7" x14ac:dyDescent="0.2">
      <c r="A78" s="144"/>
      <c r="B78" s="144"/>
      <c r="C78" s="144"/>
      <c r="D78" s="144"/>
      <c r="E78" s="151"/>
      <c r="F78" s="144"/>
      <c r="G78" s="144"/>
    </row>
    <row r="79" spans="1:7" x14ac:dyDescent="0.2">
      <c r="A79" s="144"/>
      <c r="B79" s="144"/>
      <c r="C79" s="144"/>
      <c r="D79" s="144"/>
      <c r="E79" s="151"/>
      <c r="F79" s="144"/>
      <c r="G79" s="144"/>
    </row>
    <row r="80" spans="1:7" x14ac:dyDescent="0.2">
      <c r="A80" s="144"/>
      <c r="B80" s="144"/>
      <c r="C80" s="144"/>
      <c r="D80" s="144"/>
      <c r="E80" s="151"/>
      <c r="F80" s="144"/>
      <c r="G80" s="144"/>
    </row>
    <row r="81" spans="1:7" x14ac:dyDescent="0.2">
      <c r="A81" s="144"/>
      <c r="B81" s="144"/>
      <c r="C81" s="144"/>
      <c r="D81" s="144"/>
      <c r="E81" s="151"/>
      <c r="F81" s="144"/>
      <c r="G81" s="144"/>
    </row>
    <row r="82" spans="1:7" x14ac:dyDescent="0.2">
      <c r="A82" s="144"/>
      <c r="B82" s="144"/>
      <c r="C82" s="144"/>
      <c r="D82" s="144"/>
      <c r="E82" s="151"/>
      <c r="F82" s="144"/>
      <c r="G82" s="144"/>
    </row>
    <row r="83" spans="1:7" x14ac:dyDescent="0.2">
      <c r="A83" s="144"/>
      <c r="B83" s="144"/>
      <c r="C83" s="144"/>
      <c r="D83" s="144"/>
      <c r="E83" s="151"/>
      <c r="F83" s="144"/>
      <c r="G83" s="144"/>
    </row>
    <row r="84" spans="1:7" x14ac:dyDescent="0.2">
      <c r="A84" s="144"/>
      <c r="B84" s="144"/>
      <c r="C84" s="144"/>
      <c r="D84" s="144"/>
      <c r="E84" s="151"/>
      <c r="F84" s="144"/>
      <c r="G84" s="144"/>
    </row>
    <row r="85" spans="1:7" x14ac:dyDescent="0.2">
      <c r="A85" s="144"/>
      <c r="B85" s="144"/>
      <c r="C85" s="144"/>
      <c r="D85" s="144"/>
      <c r="E85" s="151"/>
      <c r="F85" s="144"/>
      <c r="G85" s="144"/>
    </row>
    <row r="86" spans="1:7" x14ac:dyDescent="0.2">
      <c r="A86" s="144"/>
      <c r="B86" s="144"/>
      <c r="C86" s="144"/>
      <c r="D86" s="144"/>
      <c r="E86" s="151"/>
      <c r="F86" s="144"/>
      <c r="G86" s="144"/>
    </row>
    <row r="87" spans="1:7" x14ac:dyDescent="0.2">
      <c r="A87" s="144"/>
      <c r="B87" s="144"/>
      <c r="C87" s="144"/>
      <c r="D87" s="144"/>
      <c r="E87" s="151"/>
      <c r="F87" s="144"/>
      <c r="G87" s="144"/>
    </row>
    <row r="88" spans="1:7" x14ac:dyDescent="0.2">
      <c r="A88" s="144"/>
      <c r="B88" s="144"/>
      <c r="C88" s="144"/>
      <c r="D88" s="144"/>
      <c r="E88" s="151"/>
      <c r="F88" s="144"/>
      <c r="G88" s="144"/>
    </row>
    <row r="89" spans="1:7" x14ac:dyDescent="0.2">
      <c r="A89" s="144"/>
      <c r="B89" s="144"/>
      <c r="C89" s="144"/>
      <c r="D89" s="144"/>
      <c r="E89" s="151"/>
      <c r="F89" s="144"/>
      <c r="G89" s="14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4"/>
  <sheetViews>
    <sheetView showGridLines="0" showZeros="0" view="pageBreakPreview" zoomScaleNormal="100" zoomScaleSheetLayoutView="100" workbookViewId="0">
      <selection activeCell="F8" sqref="F8:F60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4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4" t="s">
        <v>57</v>
      </c>
      <c r="B1" s="244"/>
      <c r="C1" s="244"/>
      <c r="D1" s="244"/>
      <c r="E1" s="244"/>
      <c r="F1" s="244"/>
      <c r="G1" s="244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5" t="s">
        <v>5</v>
      </c>
      <c r="B3" s="246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47" t="s">
        <v>1</v>
      </c>
      <c r="B4" s="248"/>
      <c r="C4" s="124" t="s">
        <v>124</v>
      </c>
      <c r="D4" s="125"/>
      <c r="E4" s="249"/>
      <c r="F4" s="249"/>
      <c r="G4" s="250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210</v>
      </c>
      <c r="C7" s="136" t="s">
        <v>209</v>
      </c>
      <c r="D7" s="137"/>
      <c r="E7" s="202"/>
      <c r="F7" s="201"/>
      <c r="G7" s="139"/>
      <c r="H7" s="140"/>
      <c r="I7" s="140"/>
      <c r="O7" s="141">
        <v>1</v>
      </c>
    </row>
    <row r="8" spans="1:104" x14ac:dyDescent="0.2">
      <c r="A8" s="159">
        <v>1</v>
      </c>
      <c r="B8" s="199" t="s">
        <v>208</v>
      </c>
      <c r="C8" s="204" t="s">
        <v>211</v>
      </c>
      <c r="D8" s="192" t="s">
        <v>75</v>
      </c>
      <c r="E8" s="191">
        <v>5</v>
      </c>
      <c r="F8" s="205"/>
      <c r="G8" s="142">
        <f t="shared" ref="G8:G27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59">
        <v>2</v>
      </c>
      <c r="B9" s="200" t="s">
        <v>207</v>
      </c>
      <c r="C9" s="204" t="s">
        <v>49</v>
      </c>
      <c r="D9" s="192" t="s">
        <v>75</v>
      </c>
      <c r="E9" s="191">
        <v>5</v>
      </c>
      <c r="F9" s="205"/>
      <c r="G9" s="157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59">
        <v>3</v>
      </c>
      <c r="B10" s="200" t="s">
        <v>206</v>
      </c>
      <c r="C10" s="204" t="s">
        <v>205</v>
      </c>
      <c r="D10" s="192" t="s">
        <v>75</v>
      </c>
      <c r="E10" s="191">
        <v>5</v>
      </c>
      <c r="F10" s="205"/>
      <c r="G10" s="157">
        <f t="shared" si="0"/>
        <v>0</v>
      </c>
      <c r="O10" s="141">
        <v>4</v>
      </c>
      <c r="BA10" s="143">
        <f>SUM(BA7:BA9)</f>
        <v>0</v>
      </c>
      <c r="BB10" s="143">
        <f>SUM(BB7:BB9)</f>
        <v>0</v>
      </c>
      <c r="BC10" s="143">
        <f>SUM(BC7:BC9)</f>
        <v>0</v>
      </c>
      <c r="BD10" s="143">
        <f>SUM(BD7:BD9)</f>
        <v>0</v>
      </c>
      <c r="BE10" s="143">
        <f>SUM(BE7:BE9)</f>
        <v>0</v>
      </c>
    </row>
    <row r="11" spans="1:104" x14ac:dyDescent="0.2">
      <c r="A11" s="159" t="s">
        <v>204</v>
      </c>
      <c r="B11" s="200" t="s">
        <v>203</v>
      </c>
      <c r="C11" s="204" t="s">
        <v>212</v>
      </c>
      <c r="D11" s="192" t="s">
        <v>75</v>
      </c>
      <c r="E11" s="191">
        <v>2</v>
      </c>
      <c r="F11" s="205"/>
      <c r="G11" s="157">
        <f t="shared" si="0"/>
        <v>0</v>
      </c>
      <c r="H11" s="140"/>
      <c r="I11" s="140"/>
      <c r="O11" s="141">
        <v>1</v>
      </c>
    </row>
    <row r="12" spans="1:104" x14ac:dyDescent="0.2">
      <c r="A12" s="159" t="s">
        <v>202</v>
      </c>
      <c r="B12" s="200" t="s">
        <v>201</v>
      </c>
      <c r="C12" s="204" t="s">
        <v>49</v>
      </c>
      <c r="D12" s="192" t="s">
        <v>75</v>
      </c>
      <c r="E12" s="191">
        <v>2</v>
      </c>
      <c r="F12" s="205"/>
      <c r="G12" s="157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59" t="s">
        <v>200</v>
      </c>
      <c r="B13" s="200" t="s">
        <v>199</v>
      </c>
      <c r="C13" s="204" t="s">
        <v>188</v>
      </c>
      <c r="D13" s="192" t="s">
        <v>75</v>
      </c>
      <c r="E13" s="191">
        <v>2</v>
      </c>
      <c r="F13" s="205"/>
      <c r="G13" s="15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59" t="s">
        <v>198</v>
      </c>
      <c r="B14" s="200" t="s">
        <v>197</v>
      </c>
      <c r="C14" s="204" t="s">
        <v>213</v>
      </c>
      <c r="D14" s="192" t="s">
        <v>75</v>
      </c>
      <c r="E14" s="191">
        <v>1</v>
      </c>
      <c r="F14" s="205"/>
      <c r="G14" s="15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59" t="s">
        <v>196</v>
      </c>
      <c r="B15" s="200" t="s">
        <v>195</v>
      </c>
      <c r="C15" s="204" t="s">
        <v>49</v>
      </c>
      <c r="D15" s="192" t="s">
        <v>75</v>
      </c>
      <c r="E15" s="191">
        <v>1</v>
      </c>
      <c r="F15" s="205"/>
      <c r="G15" s="15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59" t="s">
        <v>194</v>
      </c>
      <c r="B16" s="200" t="s">
        <v>193</v>
      </c>
      <c r="C16" s="204" t="s">
        <v>214</v>
      </c>
      <c r="D16" s="192" t="s">
        <v>75</v>
      </c>
      <c r="E16" s="191">
        <v>1</v>
      </c>
      <c r="F16" s="205"/>
      <c r="G16" s="15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59" t="s">
        <v>192</v>
      </c>
      <c r="B17" s="200" t="s">
        <v>191</v>
      </c>
      <c r="C17" s="204" t="s">
        <v>49</v>
      </c>
      <c r="D17" s="192" t="s">
        <v>75</v>
      </c>
      <c r="E17" s="191">
        <v>1</v>
      </c>
      <c r="F17" s="205"/>
      <c r="G17" s="15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59" t="s">
        <v>190</v>
      </c>
      <c r="B18" s="200" t="s">
        <v>189</v>
      </c>
      <c r="C18" s="204" t="s">
        <v>215</v>
      </c>
      <c r="D18" s="192" t="s">
        <v>75</v>
      </c>
      <c r="E18" s="191">
        <v>1</v>
      </c>
      <c r="F18" s="205"/>
      <c r="G18" s="15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59" t="s">
        <v>187</v>
      </c>
      <c r="B19" s="200" t="s">
        <v>186</v>
      </c>
      <c r="C19" s="204" t="s">
        <v>49</v>
      </c>
      <c r="D19" s="192" t="s">
        <v>75</v>
      </c>
      <c r="E19" s="191">
        <v>1</v>
      </c>
      <c r="F19" s="205"/>
      <c r="G19" s="157">
        <f t="shared" si="0"/>
        <v>0</v>
      </c>
      <c r="O19" s="141">
        <v>4</v>
      </c>
      <c r="BA19" s="143">
        <f>SUM(BA11:BA18)</f>
        <v>0</v>
      </c>
      <c r="BB19" s="143">
        <f>SUM(BB11:BB18)</f>
        <v>0</v>
      </c>
      <c r="BC19" s="143">
        <f>SUM(BC11:BC18)</f>
        <v>0</v>
      </c>
      <c r="BD19" s="143">
        <f>SUM(BD11:BD18)</f>
        <v>0</v>
      </c>
      <c r="BE19" s="143">
        <f>SUM(BE11:BE18)</f>
        <v>0</v>
      </c>
    </row>
    <row r="20" spans="1:104" ht="22.5" x14ac:dyDescent="0.2">
      <c r="A20" s="159">
        <v>13</v>
      </c>
      <c r="B20" s="200" t="s">
        <v>185</v>
      </c>
      <c r="C20" s="204" t="s">
        <v>219</v>
      </c>
      <c r="D20" s="192" t="s">
        <v>75</v>
      </c>
      <c r="E20" s="191">
        <v>1</v>
      </c>
      <c r="F20" s="205"/>
      <c r="G20" s="196">
        <f t="shared" si="0"/>
        <v>0</v>
      </c>
      <c r="H20" s="140"/>
      <c r="I20" s="140"/>
      <c r="O20" s="141">
        <v>1</v>
      </c>
    </row>
    <row r="21" spans="1:104" x14ac:dyDescent="0.2">
      <c r="A21" s="159">
        <v>14</v>
      </c>
      <c r="B21" s="200" t="s">
        <v>184</v>
      </c>
      <c r="C21" s="204" t="s">
        <v>49</v>
      </c>
      <c r="D21" s="192" t="s">
        <v>75</v>
      </c>
      <c r="E21" s="191">
        <v>1</v>
      </c>
      <c r="F21" s="205"/>
      <c r="G21" s="196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59">
        <v>15</v>
      </c>
      <c r="B22" s="200" t="s">
        <v>183</v>
      </c>
      <c r="C22" s="204" t="s">
        <v>220</v>
      </c>
      <c r="D22" s="192" t="s">
        <v>75</v>
      </c>
      <c r="E22" s="191">
        <v>1</v>
      </c>
      <c r="F22" s="205"/>
      <c r="G22" s="157">
        <f t="shared" si="0"/>
        <v>0</v>
      </c>
      <c r="O22" s="141">
        <v>4</v>
      </c>
      <c r="BA22" s="143">
        <f>SUM(BA20:BA21)</f>
        <v>0</v>
      </c>
      <c r="BB22" s="143">
        <f>SUM(BB20:BB21)</f>
        <v>0</v>
      </c>
      <c r="BC22" s="143">
        <f>SUM(BC20:BC21)</f>
        <v>0</v>
      </c>
      <c r="BD22" s="143">
        <f>SUM(BD20:BD21)</f>
        <v>0</v>
      </c>
      <c r="BE22" s="143">
        <f>SUM(BE20:BE21)</f>
        <v>0</v>
      </c>
    </row>
    <row r="23" spans="1:104" x14ac:dyDescent="0.2">
      <c r="A23" s="159">
        <v>16</v>
      </c>
      <c r="B23" s="200" t="s">
        <v>182</v>
      </c>
      <c r="C23" s="204" t="s">
        <v>49</v>
      </c>
      <c r="D23" s="192" t="s">
        <v>75</v>
      </c>
      <c r="E23" s="191">
        <v>1</v>
      </c>
      <c r="F23" s="205"/>
      <c r="G23" s="196">
        <f t="shared" si="0"/>
        <v>0</v>
      </c>
      <c r="H23" s="140"/>
      <c r="I23" s="140"/>
      <c r="O23" s="141">
        <v>1</v>
      </c>
    </row>
    <row r="24" spans="1:104" ht="22.5" x14ac:dyDescent="0.2">
      <c r="A24" s="159">
        <v>17</v>
      </c>
      <c r="B24" s="200" t="s">
        <v>181</v>
      </c>
      <c r="C24" s="204" t="s">
        <v>216</v>
      </c>
      <c r="D24" s="192" t="s">
        <v>75</v>
      </c>
      <c r="E24" s="191">
        <v>1</v>
      </c>
      <c r="F24" s="205"/>
      <c r="G24" s="196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59">
        <v>18</v>
      </c>
      <c r="B25" s="200" t="s">
        <v>180</v>
      </c>
      <c r="C25" s="204" t="s">
        <v>49</v>
      </c>
      <c r="D25" s="192" t="s">
        <v>75</v>
      </c>
      <c r="E25" s="191">
        <v>1</v>
      </c>
      <c r="F25" s="205"/>
      <c r="G25" s="15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59">
        <v>19</v>
      </c>
      <c r="B26" s="200" t="s">
        <v>179</v>
      </c>
      <c r="C26" s="204" t="s">
        <v>177</v>
      </c>
      <c r="D26" s="192"/>
      <c r="E26" s="191">
        <v>2</v>
      </c>
      <c r="F26" s="205"/>
      <c r="G26" s="157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58">
        <v>20</v>
      </c>
      <c r="B27" s="200" t="s">
        <v>178</v>
      </c>
      <c r="C27" s="204" t="s">
        <v>175</v>
      </c>
      <c r="D27" s="192" t="s">
        <v>75</v>
      </c>
      <c r="E27" s="191">
        <v>1</v>
      </c>
      <c r="F27" s="205"/>
      <c r="G27" s="157">
        <f t="shared" si="0"/>
        <v>0</v>
      </c>
      <c r="O27" s="141">
        <v>4</v>
      </c>
      <c r="BA27" s="143">
        <f>SUM(BA23:BA26)</f>
        <v>0</v>
      </c>
      <c r="BB27" s="143">
        <f>SUM(BB23:BB26)</f>
        <v>0</v>
      </c>
      <c r="BC27" s="143">
        <f>SUM(BC23:BC26)</f>
        <v>0</v>
      </c>
      <c r="BD27" s="143">
        <f>SUM(BD23:BD26)</f>
        <v>0</v>
      </c>
      <c r="BE27" s="143">
        <f>SUM(BE23:BE26)</f>
        <v>0</v>
      </c>
    </row>
    <row r="28" spans="1:104" x14ac:dyDescent="0.2">
      <c r="A28" s="158"/>
      <c r="B28" s="200"/>
      <c r="C28" s="204" t="s">
        <v>4</v>
      </c>
      <c r="D28" s="192" t="s">
        <v>4</v>
      </c>
      <c r="E28" s="191" t="s">
        <v>4</v>
      </c>
      <c r="F28" s="205"/>
      <c r="G28" s="157"/>
      <c r="H28" s="140"/>
      <c r="I28" s="140"/>
      <c r="O28" s="141">
        <v>1</v>
      </c>
    </row>
    <row r="29" spans="1:104" x14ac:dyDescent="0.2">
      <c r="A29" s="158"/>
      <c r="B29" s="200"/>
      <c r="C29" s="206" t="s">
        <v>174</v>
      </c>
      <c r="D29" s="192" t="s">
        <v>4</v>
      </c>
      <c r="E29" s="191" t="s">
        <v>4</v>
      </c>
      <c r="F29" s="205"/>
      <c r="G29" s="157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58">
        <v>21</v>
      </c>
      <c r="B30" s="200" t="s">
        <v>176</v>
      </c>
      <c r="C30" s="204" t="s">
        <v>172</v>
      </c>
      <c r="D30" s="192" t="s">
        <v>74</v>
      </c>
      <c r="E30" s="191">
        <v>100</v>
      </c>
      <c r="F30" s="205"/>
      <c r="G30" s="157">
        <f t="shared" ref="G30:G48" si="6"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58">
        <v>22</v>
      </c>
      <c r="B31" s="200" t="s">
        <v>173</v>
      </c>
      <c r="C31" s="204" t="s">
        <v>49</v>
      </c>
      <c r="D31" s="192" t="s">
        <v>74</v>
      </c>
      <c r="E31" s="191">
        <v>100</v>
      </c>
      <c r="F31" s="205"/>
      <c r="G31" s="157">
        <f t="shared" si="6"/>
        <v>0</v>
      </c>
      <c r="O31" s="141">
        <v>4</v>
      </c>
      <c r="BA31" s="143">
        <f>SUM(BA28:BA30)</f>
        <v>0</v>
      </c>
      <c r="BB31" s="143">
        <f>SUM(BB28:BB30)</f>
        <v>0</v>
      </c>
      <c r="BC31" s="143">
        <f>SUM(BC28:BC30)</f>
        <v>0</v>
      </c>
      <c r="BD31" s="143">
        <f>SUM(BD28:BD30)</f>
        <v>0</v>
      </c>
      <c r="BE31" s="143">
        <f>SUM(BE28:BE30)</f>
        <v>0</v>
      </c>
    </row>
    <row r="32" spans="1:104" x14ac:dyDescent="0.2">
      <c r="A32" s="159">
        <v>23</v>
      </c>
      <c r="B32" s="199" t="s">
        <v>171</v>
      </c>
      <c r="C32" s="204" t="s">
        <v>169</v>
      </c>
      <c r="D32" s="192" t="s">
        <v>74</v>
      </c>
      <c r="E32" s="191">
        <v>50</v>
      </c>
      <c r="F32" s="205"/>
      <c r="G32" s="157">
        <f t="shared" si="6"/>
        <v>0</v>
      </c>
      <c r="H32" s="140"/>
      <c r="I32" s="140"/>
      <c r="O32" s="141">
        <v>1</v>
      </c>
    </row>
    <row r="33" spans="1:7" x14ac:dyDescent="0.2">
      <c r="A33" s="194">
        <v>24</v>
      </c>
      <c r="B33" s="186" t="s">
        <v>170</v>
      </c>
      <c r="C33" s="204" t="s">
        <v>49</v>
      </c>
      <c r="D33" s="192" t="s">
        <v>74</v>
      </c>
      <c r="E33" s="191">
        <v>50</v>
      </c>
      <c r="F33" s="205"/>
      <c r="G33" s="157">
        <f t="shared" si="6"/>
        <v>0</v>
      </c>
    </row>
    <row r="34" spans="1:7" x14ac:dyDescent="0.2">
      <c r="A34" s="194">
        <v>25</v>
      </c>
      <c r="B34" s="186" t="s">
        <v>168</v>
      </c>
      <c r="C34" s="204" t="s">
        <v>166</v>
      </c>
      <c r="D34" s="192" t="s">
        <v>74</v>
      </c>
      <c r="E34" s="191">
        <v>45</v>
      </c>
      <c r="F34" s="205"/>
      <c r="G34" s="157">
        <f t="shared" si="6"/>
        <v>0</v>
      </c>
    </row>
    <row r="35" spans="1:7" x14ac:dyDescent="0.2">
      <c r="A35" s="194">
        <v>26</v>
      </c>
      <c r="B35" s="186" t="s">
        <v>167</v>
      </c>
      <c r="C35" s="204" t="s">
        <v>49</v>
      </c>
      <c r="D35" s="192" t="s">
        <v>74</v>
      </c>
      <c r="E35" s="191">
        <v>45</v>
      </c>
      <c r="F35" s="205"/>
      <c r="G35" s="157">
        <f t="shared" si="6"/>
        <v>0</v>
      </c>
    </row>
    <row r="36" spans="1:7" x14ac:dyDescent="0.2">
      <c r="A36" s="194">
        <v>27</v>
      </c>
      <c r="B36" s="186" t="s">
        <v>165</v>
      </c>
      <c r="C36" s="204" t="s">
        <v>163</v>
      </c>
      <c r="D36" s="192" t="s">
        <v>74</v>
      </c>
      <c r="E36" s="191">
        <v>75</v>
      </c>
      <c r="F36" s="205"/>
      <c r="G36" s="157">
        <f t="shared" si="6"/>
        <v>0</v>
      </c>
    </row>
    <row r="37" spans="1:7" x14ac:dyDescent="0.2">
      <c r="A37" s="194">
        <v>28</v>
      </c>
      <c r="B37" s="186" t="s">
        <v>164</v>
      </c>
      <c r="C37" s="204" t="s">
        <v>49</v>
      </c>
      <c r="D37" s="192" t="s">
        <v>74</v>
      </c>
      <c r="E37" s="191">
        <v>75</v>
      </c>
      <c r="F37" s="205"/>
      <c r="G37" s="157">
        <f t="shared" si="6"/>
        <v>0</v>
      </c>
    </row>
    <row r="38" spans="1:7" x14ac:dyDescent="0.2">
      <c r="A38" s="194">
        <v>29</v>
      </c>
      <c r="B38" s="186" t="s">
        <v>162</v>
      </c>
      <c r="C38" s="204" t="s">
        <v>160</v>
      </c>
      <c r="D38" s="192" t="s">
        <v>74</v>
      </c>
      <c r="E38" s="191">
        <v>13</v>
      </c>
      <c r="F38" s="205"/>
      <c r="G38" s="157">
        <f t="shared" si="6"/>
        <v>0</v>
      </c>
    </row>
    <row r="39" spans="1:7" x14ac:dyDescent="0.2">
      <c r="A39" s="194">
        <v>30</v>
      </c>
      <c r="B39" s="186" t="s">
        <v>161</v>
      </c>
      <c r="C39" s="204" t="s">
        <v>49</v>
      </c>
      <c r="D39" s="192" t="s">
        <v>74</v>
      </c>
      <c r="E39" s="191">
        <v>13</v>
      </c>
      <c r="F39" s="205"/>
      <c r="G39" s="157">
        <f t="shared" si="6"/>
        <v>0</v>
      </c>
    </row>
    <row r="40" spans="1:7" x14ac:dyDescent="0.2">
      <c r="A40" s="194">
        <v>31</v>
      </c>
      <c r="B40" s="186" t="s">
        <v>159</v>
      </c>
      <c r="C40" s="204" t="s">
        <v>157</v>
      </c>
      <c r="D40" s="192" t="s">
        <v>74</v>
      </c>
      <c r="E40" s="191">
        <v>10</v>
      </c>
      <c r="F40" s="205"/>
      <c r="G40" s="157">
        <f t="shared" si="6"/>
        <v>0</v>
      </c>
    </row>
    <row r="41" spans="1:7" x14ac:dyDescent="0.2">
      <c r="A41" s="194">
        <v>32</v>
      </c>
      <c r="B41" s="186" t="s">
        <v>158</v>
      </c>
      <c r="C41" s="204" t="s">
        <v>49</v>
      </c>
      <c r="D41" s="192" t="s">
        <v>74</v>
      </c>
      <c r="E41" s="191">
        <v>10</v>
      </c>
      <c r="F41" s="205"/>
      <c r="G41" s="157">
        <f t="shared" si="6"/>
        <v>0</v>
      </c>
    </row>
    <row r="42" spans="1:7" x14ac:dyDescent="0.2">
      <c r="A42" s="194">
        <v>33</v>
      </c>
      <c r="B42" s="186" t="s">
        <v>156</v>
      </c>
      <c r="C42" s="204" t="s">
        <v>154</v>
      </c>
      <c r="D42" s="192" t="s">
        <v>75</v>
      </c>
      <c r="E42" s="191">
        <v>25</v>
      </c>
      <c r="F42" s="205"/>
      <c r="G42" s="157">
        <f t="shared" si="6"/>
        <v>0</v>
      </c>
    </row>
    <row r="43" spans="1:7" x14ac:dyDescent="0.2">
      <c r="A43" s="194">
        <v>34</v>
      </c>
      <c r="B43" s="186" t="s">
        <v>155</v>
      </c>
      <c r="C43" s="204" t="s">
        <v>49</v>
      </c>
      <c r="D43" s="192" t="s">
        <v>150</v>
      </c>
      <c r="E43" s="191">
        <v>10</v>
      </c>
      <c r="F43" s="205"/>
      <c r="G43" s="157">
        <f t="shared" si="6"/>
        <v>0</v>
      </c>
    </row>
    <row r="44" spans="1:7" x14ac:dyDescent="0.2">
      <c r="A44" s="194">
        <v>35</v>
      </c>
      <c r="B44" s="186" t="s">
        <v>153</v>
      </c>
      <c r="C44" s="204" t="s">
        <v>151</v>
      </c>
      <c r="D44" s="192" t="s">
        <v>150</v>
      </c>
      <c r="E44" s="191">
        <v>10</v>
      </c>
      <c r="F44" s="205"/>
      <c r="G44" s="157">
        <f t="shared" si="6"/>
        <v>0</v>
      </c>
    </row>
    <row r="45" spans="1:7" x14ac:dyDescent="0.2">
      <c r="A45" s="194">
        <v>36</v>
      </c>
      <c r="B45" s="186" t="s">
        <v>152</v>
      </c>
      <c r="C45" s="204" t="s">
        <v>148</v>
      </c>
      <c r="D45" s="192" t="s">
        <v>75</v>
      </c>
      <c r="E45" s="191">
        <v>5</v>
      </c>
      <c r="F45" s="205"/>
      <c r="G45" s="157">
        <f t="shared" si="6"/>
        <v>0</v>
      </c>
    </row>
    <row r="46" spans="1:7" x14ac:dyDescent="0.2">
      <c r="A46" s="194">
        <v>37</v>
      </c>
      <c r="B46" s="195" t="s">
        <v>149</v>
      </c>
      <c r="C46" s="204" t="s">
        <v>49</v>
      </c>
      <c r="D46" s="192" t="s">
        <v>75</v>
      </c>
      <c r="E46" s="191">
        <v>5</v>
      </c>
      <c r="F46" s="205"/>
      <c r="G46" s="157">
        <f t="shared" si="6"/>
        <v>0</v>
      </c>
    </row>
    <row r="47" spans="1:7" x14ac:dyDescent="0.2">
      <c r="A47" s="194">
        <v>38</v>
      </c>
      <c r="B47" s="186" t="s">
        <v>147</v>
      </c>
      <c r="C47" s="204" t="s">
        <v>145</v>
      </c>
      <c r="D47" s="192" t="s">
        <v>75</v>
      </c>
      <c r="E47" s="191">
        <v>20</v>
      </c>
      <c r="F47" s="205"/>
      <c r="G47" s="157">
        <f t="shared" si="6"/>
        <v>0</v>
      </c>
    </row>
    <row r="48" spans="1:7" x14ac:dyDescent="0.2">
      <c r="A48" s="198">
        <v>39</v>
      </c>
      <c r="B48" s="197" t="s">
        <v>146</v>
      </c>
      <c r="C48" s="204" t="s">
        <v>143</v>
      </c>
      <c r="D48" s="192" t="s">
        <v>74</v>
      </c>
      <c r="E48" s="191">
        <v>35</v>
      </c>
      <c r="F48" s="205"/>
      <c r="G48" s="157">
        <f t="shared" si="6"/>
        <v>0</v>
      </c>
    </row>
    <row r="49" spans="1:7" x14ac:dyDescent="0.2">
      <c r="A49" s="198"/>
      <c r="B49" s="197"/>
      <c r="C49" s="206" t="s">
        <v>217</v>
      </c>
      <c r="D49" s="192" t="s">
        <v>142</v>
      </c>
      <c r="E49" s="191" t="s">
        <v>4</v>
      </c>
      <c r="F49" s="205"/>
      <c r="G49" s="196"/>
    </row>
    <row r="50" spans="1:7" ht="45" x14ac:dyDescent="0.2">
      <c r="A50" s="194">
        <v>40</v>
      </c>
      <c r="B50" s="186" t="s">
        <v>144</v>
      </c>
      <c r="C50" s="204" t="s">
        <v>140</v>
      </c>
      <c r="D50" s="192" t="s">
        <v>75</v>
      </c>
      <c r="E50" s="191">
        <v>1</v>
      </c>
      <c r="F50" s="205"/>
      <c r="G50" s="196">
        <f>E50*F50</f>
        <v>0</v>
      </c>
    </row>
    <row r="51" spans="1:7" x14ac:dyDescent="0.2">
      <c r="A51" s="194">
        <v>41</v>
      </c>
      <c r="B51" s="186" t="s">
        <v>141</v>
      </c>
      <c r="C51" s="204" t="s">
        <v>49</v>
      </c>
      <c r="D51" s="192" t="s">
        <v>74</v>
      </c>
      <c r="E51" s="191">
        <v>1</v>
      </c>
      <c r="F51" s="205"/>
      <c r="G51" s="196">
        <f>E51*F51</f>
        <v>0</v>
      </c>
    </row>
    <row r="52" spans="1:7" x14ac:dyDescent="0.2">
      <c r="A52" s="194">
        <v>42</v>
      </c>
      <c r="B52" s="186" t="s">
        <v>139</v>
      </c>
      <c r="C52" s="204" t="s">
        <v>137</v>
      </c>
      <c r="D52" s="192" t="s">
        <v>75</v>
      </c>
      <c r="E52" s="191">
        <v>1</v>
      </c>
      <c r="F52" s="205"/>
      <c r="G52" s="157">
        <f>E52*F52</f>
        <v>0</v>
      </c>
    </row>
    <row r="53" spans="1:7" x14ac:dyDescent="0.2">
      <c r="A53" s="194">
        <v>43</v>
      </c>
      <c r="B53" s="186" t="s">
        <v>138</v>
      </c>
      <c r="C53" s="204" t="s">
        <v>135</v>
      </c>
      <c r="D53" s="192" t="s">
        <v>75</v>
      </c>
      <c r="E53" s="191">
        <v>1</v>
      </c>
      <c r="F53" s="205"/>
      <c r="G53" s="157">
        <f>E53*F53</f>
        <v>0</v>
      </c>
    </row>
    <row r="54" spans="1:7" x14ac:dyDescent="0.2">
      <c r="A54" s="194">
        <v>44</v>
      </c>
      <c r="B54" s="186" t="s">
        <v>136</v>
      </c>
      <c r="C54" s="204" t="s">
        <v>133</v>
      </c>
      <c r="D54" s="192" t="s">
        <v>75</v>
      </c>
      <c r="E54" s="191">
        <v>1</v>
      </c>
      <c r="F54" s="205"/>
      <c r="G54" s="157">
        <f>E54*F54</f>
        <v>0</v>
      </c>
    </row>
    <row r="55" spans="1:7" x14ac:dyDescent="0.2">
      <c r="A55" s="194"/>
      <c r="B55" s="186"/>
      <c r="C55" s="206" t="s">
        <v>218</v>
      </c>
      <c r="D55" s="192"/>
      <c r="E55" s="191"/>
      <c r="F55" s="205"/>
      <c r="G55" s="157">
        <f t="shared" ref="G55:G60" si="7">F55</f>
        <v>0</v>
      </c>
    </row>
    <row r="56" spans="1:7" x14ac:dyDescent="0.2">
      <c r="A56" s="194">
        <v>45</v>
      </c>
      <c r="B56" s="195" t="s">
        <v>134</v>
      </c>
      <c r="C56" s="204" t="s">
        <v>132</v>
      </c>
      <c r="D56" s="192" t="s">
        <v>27</v>
      </c>
      <c r="E56" s="191"/>
      <c r="F56" s="205"/>
      <c r="G56" s="157">
        <f t="shared" si="7"/>
        <v>0</v>
      </c>
    </row>
    <row r="57" spans="1:7" x14ac:dyDescent="0.2">
      <c r="A57" s="194">
        <v>46</v>
      </c>
      <c r="B57" s="186" t="s">
        <v>131</v>
      </c>
      <c r="C57" s="204" t="s">
        <v>130</v>
      </c>
      <c r="D57" s="192" t="s">
        <v>27</v>
      </c>
      <c r="E57" s="191"/>
      <c r="F57" s="205"/>
      <c r="G57" s="157">
        <f t="shared" si="7"/>
        <v>0</v>
      </c>
    </row>
    <row r="58" spans="1:7" x14ac:dyDescent="0.2">
      <c r="A58" s="194">
        <v>47</v>
      </c>
      <c r="B58" s="186" t="s">
        <v>131</v>
      </c>
      <c r="C58" s="204" t="s">
        <v>128</v>
      </c>
      <c r="D58" s="192" t="s">
        <v>27</v>
      </c>
      <c r="E58" s="191"/>
      <c r="F58" s="205"/>
      <c r="G58" s="157">
        <f t="shared" si="7"/>
        <v>0</v>
      </c>
    </row>
    <row r="59" spans="1:7" s="178" customFormat="1" x14ac:dyDescent="0.2">
      <c r="A59" s="193">
        <v>48</v>
      </c>
      <c r="B59" s="203" t="s">
        <v>129</v>
      </c>
      <c r="C59" s="204" t="s">
        <v>127</v>
      </c>
      <c r="D59" s="192"/>
      <c r="E59" s="191"/>
      <c r="F59" s="205"/>
      <c r="G59" s="157">
        <f t="shared" si="7"/>
        <v>0</v>
      </c>
    </row>
    <row r="60" spans="1:7" x14ac:dyDescent="0.2">
      <c r="A60" s="193"/>
      <c r="B60" s="203"/>
      <c r="C60" s="204"/>
      <c r="D60" s="192"/>
      <c r="E60" s="191"/>
      <c r="F60" s="205"/>
      <c r="G60" s="157">
        <f t="shared" si="7"/>
        <v>0</v>
      </c>
    </row>
    <row r="61" spans="1:7" s="188" customFormat="1" x14ac:dyDescent="0.2">
      <c r="A61" s="190"/>
      <c r="B61" s="190" t="s">
        <v>126</v>
      </c>
      <c r="C61" s="207" t="s">
        <v>125</v>
      </c>
      <c r="D61" s="192"/>
      <c r="E61" s="191"/>
      <c r="F61" s="205"/>
      <c r="G61" s="189">
        <f>SUM(G8:G60)</f>
        <v>0</v>
      </c>
    </row>
    <row r="62" spans="1:7" x14ac:dyDescent="0.2">
      <c r="A62" s="175"/>
      <c r="B62" s="175"/>
      <c r="C62" s="175"/>
      <c r="D62" s="175"/>
      <c r="E62" s="187"/>
      <c r="F62" s="175"/>
      <c r="G62" s="175"/>
    </row>
    <row r="63" spans="1:7" x14ac:dyDescent="0.2">
      <c r="A63" s="144"/>
      <c r="B63" s="144"/>
      <c r="C63" s="144"/>
      <c r="D63" s="144"/>
      <c r="E63" s="151"/>
      <c r="F63" s="144"/>
      <c r="G63" s="144"/>
    </row>
    <row r="64" spans="1:7" x14ac:dyDescent="0.2">
      <c r="A64" s="144"/>
      <c r="B64" s="144"/>
      <c r="C64" s="144"/>
      <c r="D64" s="144"/>
      <c r="E64" s="151"/>
      <c r="F64" s="144"/>
      <c r="G64" s="14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53</vt:i4>
      </vt:variant>
    </vt:vector>
  </HeadingPairs>
  <TitlesOfParts>
    <vt:vector size="58" baseType="lpstr">
      <vt:lpstr>Krycí list</vt:lpstr>
      <vt:lpstr>Rekapitulace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'410 PS'!Názvy_tisku</vt:lpstr>
      <vt:lpstr>'700 MaR'!Názvy_tisku</vt:lpstr>
      <vt:lpstr>Rekapitulace!Názvy_tisku</vt:lpstr>
      <vt:lpstr>'ZT 200'!Názvy_tisku</vt:lpstr>
      <vt:lpstr>Objednatel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'410 PS'!SloupecCisloPol</vt:lpstr>
      <vt:lpstr>'700 MaR'!SloupecCisloPol</vt:lpstr>
      <vt:lpstr>'ZT 200'!SloupecCisloPol</vt:lpstr>
      <vt:lpstr>'410 PS'!SloupecJC</vt:lpstr>
      <vt:lpstr>'700 MaR'!SloupecJC</vt:lpstr>
      <vt:lpstr>'ZT 200'!SloupecJC</vt:lpstr>
      <vt:lpstr>'410 PS'!SloupecMJ</vt:lpstr>
      <vt:lpstr>'700 MaR'!SloupecMJ</vt:lpstr>
      <vt:lpstr>'ZT 200'!SloupecMJ</vt:lpstr>
      <vt:lpstr>'410 PS'!SloupecMnozstvi</vt:lpstr>
      <vt:lpstr>'700 MaR'!SloupecMnozstvi</vt:lpstr>
      <vt:lpstr>'ZT 200'!SloupecMnozstvi</vt:lpstr>
      <vt:lpstr>'410 PS'!SloupecNazPol</vt:lpstr>
      <vt:lpstr>'700 MaR'!SloupecNazPol</vt:lpstr>
      <vt:lpstr>'ZT 200'!SloupecNazPol</vt:lpstr>
      <vt:lpstr>'410 PS'!SloupecPC</vt:lpstr>
      <vt:lpstr>'700 MaR'!SloupecPC</vt:lpstr>
      <vt:lpstr>'ZT 200'!SloupecPC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2011-10-08T17:48:39Z</dcterms:created>
  <dcterms:modified xsi:type="dcterms:W3CDTF">2011-11-05T16:22:46Z</dcterms:modified>
</cp:coreProperties>
</file>